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 + fu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0.0&quot;%&quot;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b val="1"/>
      <color rgb="000C2733"/>
      <sz val="11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applyAlignment="1" pivotButton="0" quotePrefix="0" xfId="0">
      <alignment horizontal="right"/>
    </xf>
    <xf numFmtId="165" fontId="5" fillId="2" borderId="0" applyAlignment="1" pivotButton="0" quotePrefix="0" xfId="0">
      <alignment horizontal="right"/>
    </xf>
    <xf numFmtId="1" fontId="5" fillId="2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166" fontId="7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center"/>
    </xf>
    <xf numFmtId="1" fontId="5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8" customWidth="1" min="3" max="3"/>
  </cols>
  <sheetData>
    <row r="1">
      <c r="A1" s="1" t="inlineStr">
        <is>
          <t>Print on Demand — Margin + funnel dashboard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1) MARGIN — what a design earns (unit and total)</t>
        </is>
      </c>
    </row>
    <row r="5">
      <c r="A5" s="4" t="inlineStr">
        <is>
          <t>Item price</t>
        </is>
      </c>
      <c r="B5" s="5" t="n">
        <v>16</v>
      </c>
    </row>
    <row r="6">
      <c r="A6" s="4" t="inlineStr">
        <is>
          <t>Shipping you CHARGE the buyer (0 if absorbed)</t>
        </is>
      </c>
      <c r="B6" s="5" t="n">
        <v>0</v>
      </c>
    </row>
    <row r="7">
      <c r="A7" s="4" t="inlineStr">
        <is>
          <t>Base cost (blank + printing)</t>
        </is>
      </c>
      <c r="B7" s="5" t="n">
        <v>7</v>
      </c>
    </row>
    <row r="8">
      <c r="A8" s="4" t="inlineStr">
        <is>
          <t>Shipping you PAY the provider</t>
        </is>
      </c>
      <c r="B8" s="5" t="n">
        <v>4.5</v>
      </c>
    </row>
    <row r="9">
      <c r="A9" s="4" t="inlineStr">
        <is>
          <t>Platform fee %  (Etsy ~13 with Offsite Ads)</t>
        </is>
      </c>
      <c r="B9" s="6" t="n">
        <v>13</v>
      </c>
    </row>
    <row r="10">
      <c r="A10" s="4" t="inlineStr">
        <is>
          <t>Refund / misprint buffer</t>
        </is>
      </c>
      <c r="B10" s="5" t="n">
        <v>0.4</v>
      </c>
    </row>
    <row r="11">
      <c r="A11" s="4" t="inlineStr">
        <is>
          <t>Fixed fee per sale (Etsy US ~0.45)</t>
        </is>
      </c>
      <c r="B11" s="5" t="n">
        <v>0.45</v>
      </c>
    </row>
    <row r="12">
      <c r="A12" s="4" t="inlineStr">
        <is>
          <t>Sold this window</t>
        </is>
      </c>
      <c r="B12" s="7" t="n">
        <v>18</v>
      </c>
    </row>
    <row r="14">
      <c r="A14" s="3" t="inlineStr">
        <is>
          <t>Buyer pays you (total)</t>
        </is>
      </c>
      <c r="B14" s="8">
        <f>B5+B6</f>
        <v/>
      </c>
    </row>
    <row r="15">
      <c r="A15" s="3" t="inlineStr">
        <is>
          <t>Platform takes</t>
        </is>
      </c>
      <c r="B15" s="8">
        <f>(B9/100)*(B5+B6)</f>
        <v/>
      </c>
    </row>
    <row r="16">
      <c r="A16" s="3" t="inlineStr">
        <is>
          <t>UNIT contribution</t>
        </is>
      </c>
      <c r="B16" s="9">
        <f>B5+B6-B7-B8-B10-B11-(B9/100)*(B5+B6)</f>
        <v/>
      </c>
    </row>
    <row r="17">
      <c r="A17" s="3" t="inlineStr">
        <is>
          <t>TOTAL contribution (unit x sold)</t>
        </is>
      </c>
      <c r="B17" s="9">
        <f>B16*B12</f>
        <v/>
      </c>
    </row>
    <row r="18">
      <c r="A18" s="2" t="inlineStr">
        <is>
          <t>Judge KEEP/CUT on TOTAL contribution + the funnel — never unit alone.</t>
        </is>
      </c>
    </row>
    <row r="20">
      <c r="A20" s="3" t="inlineStr">
        <is>
          <t>2) FUNNEL — where buyers fall away</t>
        </is>
      </c>
    </row>
    <row r="21">
      <c r="A21" s="4" t="inlineStr">
        <is>
          <t>Views (this listing)</t>
        </is>
      </c>
      <c r="B21" s="7" t="n">
        <v>600</v>
      </c>
    </row>
    <row r="22">
      <c r="A22" s="4" t="inlineStr">
        <is>
          <t>Favorites</t>
        </is>
      </c>
      <c r="B22" s="7" t="n">
        <v>2</v>
      </c>
    </row>
    <row r="23">
      <c r="A23" s="4" t="inlineStr">
        <is>
          <t>Orders</t>
        </is>
      </c>
      <c r="B23" s="7" t="n">
        <v>0</v>
      </c>
    </row>
    <row r="24">
      <c r="A24" s="3" t="inlineStr">
        <is>
          <t>Favorite rate</t>
        </is>
      </c>
      <c r="B24" s="10">
        <f>IF(B21=0,"",B22/B21)</f>
        <v/>
      </c>
    </row>
    <row r="25">
      <c r="A25" s="3" t="inlineStr">
        <is>
          <t>View -&gt; order rate</t>
        </is>
      </c>
      <c r="B25" s="10">
        <f>IF(B21=0,"",B23/B21)</f>
        <v/>
      </c>
    </row>
    <row r="26">
      <c r="A26" s="3" t="inlineStr">
        <is>
          <t>Likeliest suspect</t>
        </is>
      </c>
    </row>
    <row r="27">
      <c r="A27" s="11">
        <f>IF(B21&lt;200,"Discovery gap — too few views to judge; get it seen",IF(B23&gt;0,"Working — leave it",IF(B22/B21&lt;0.015,"Listing not landing — photo/title/offer/price","Friction at checkout — price/shipping/reviews; investigate")))</f>
        <v/>
      </c>
    </row>
    <row r="28">
      <c r="A28" s="2" t="inlineStr">
        <is>
          <t>Per-listing signals — not shop conversion (orders / VISITS). A few</t>
        </is>
      </c>
    </row>
    <row r="29">
      <c r="A29" s="2" t="inlineStr">
        <is>
          <t>hundred views before you trust a read; a tiny sample proves nothing.</t>
        </is>
      </c>
    </row>
    <row r="31">
      <c r="A31" s="3" t="inlineStr">
        <is>
          <t>3) BASKET LEVER (§7.12) — one order pays the per-order fee ONCE</t>
        </is>
      </c>
    </row>
    <row r="32">
      <c r="A32" s="4" t="inlineStr">
        <is>
          <t>Per-order fee saved per extra item (Etsy US ~0.25)</t>
        </is>
      </c>
      <c r="B32" s="5" t="n">
        <v>0.25</v>
      </c>
    </row>
    <row r="33">
      <c r="B33" s="12" t="inlineStr">
        <is>
          <t>Unit $</t>
        </is>
      </c>
      <c r="C33" s="13" t="inlineStr">
        <is>
          <t>Qty</t>
        </is>
      </c>
    </row>
    <row r="34">
      <c r="A34" s="4" t="inlineStr">
        <is>
          <t>Design A unit contribution + qty</t>
        </is>
      </c>
      <c r="B34" s="5" t="n">
        <v>4.39</v>
      </c>
      <c r="C34" s="14" t="n">
        <v>1</v>
      </c>
    </row>
    <row r="35">
      <c r="A35" s="4" t="inlineStr">
        <is>
          <t>Design B unit contribution + qty</t>
        </is>
      </c>
      <c r="B35" s="5" t="n">
        <v>1.57</v>
      </c>
      <c r="C35" s="14" t="n">
        <v>1</v>
      </c>
    </row>
    <row r="37">
      <c r="A37" s="3" t="inlineStr">
        <is>
          <t>Bought SEPARATELY (each its own order)</t>
        </is>
      </c>
      <c r="B37" s="8">
        <f>B34*C34+B35*C35</f>
        <v/>
      </c>
    </row>
    <row r="38">
      <c r="A38" s="3" t="inlineStr">
        <is>
          <t>In ONE basket (fee saved on the extras)</t>
        </is>
      </c>
      <c r="B38" s="8">
        <f>B34*C34+B35*C35+B32*MAX(0,C34+C35-1)</f>
        <v/>
      </c>
    </row>
    <row r="39">
      <c r="A39" s="3" t="inlineStr">
        <is>
          <t>Basket saving (margin from size alone)</t>
        </is>
      </c>
      <c r="B39" s="9">
        <f>B38-B37</f>
        <v/>
      </c>
    </row>
    <row r="40">
      <c r="A40" s="2" t="inlineStr">
        <is>
          <t>Anchor: $4.39 + $1.57 = $5.96 apart, $6.21 together — a $0.25 lift.</t>
        </is>
      </c>
    </row>
    <row r="42">
      <c r="A42" s="3" t="inlineStr">
        <is>
          <t>Coupon guard — a % off, but the fee on the lower price falls too</t>
        </is>
      </c>
    </row>
    <row r="43">
      <c r="A43" s="4" t="inlineStr">
        <is>
          <t>Coupon % off the order</t>
        </is>
      </c>
      <c r="B43" s="6" t="n">
        <v>10</v>
      </c>
    </row>
    <row r="44">
      <c r="A44" s="3" t="inlineStr">
        <is>
          <t>Discount off the price (% x price above)</t>
        </is>
      </c>
      <c r="B44" s="8">
        <f>(B43/100)*B5</f>
        <v/>
      </c>
    </row>
    <row r="45">
      <c r="A45" s="3" t="inlineStr">
        <is>
          <t>Fee you save on it (fee % of the discount)</t>
        </is>
      </c>
      <c r="B45" s="8">
        <f>(B9/100)*(B43/100)*B5</f>
        <v/>
      </c>
    </row>
    <row r="46">
      <c r="A46" s="3" t="inlineStr">
        <is>
          <t>Contribution after the coupon</t>
        </is>
      </c>
      <c r="B46" s="9">
        <f>B16-(B43/100)*B5*(1-B9/100)</f>
        <v/>
      </c>
    </row>
    <row r="47">
      <c r="A47" s="11">
        <f>IF(B16-(B43/100)*B5*(1-B9/100)&lt;0,"LOSS — set a minimum-basket floor",IF(B16-(B43/100)*B5*(1-B9/100)&lt;B16/2,"THIN — set a minimum-basket floor","OK — safe here"))</f>
        <v/>
      </c>
    </row>
    <row r="48">
      <c r="A48" s="2" t="inlineStr">
        <is>
          <t>Anchor: 10% off the $16 mug cuts $1.57 to ~$0.18 (the fee drops too) —</t>
        </is>
      </c>
    </row>
    <row r="49">
      <c r="A49" s="2" t="inlineStr">
        <is>
          <t>almost nothing; a deeper coupon turns it negative. So set a basket floor.</t>
        </is>
      </c>
    </row>
    <row r="51">
      <c r="A51" s="2" t="inlineStr">
        <is>
          <t>From Print on Demand — Intermediate. The full method + the shelf: eports.global/print-on-demand</t>
        </is>
      </c>
    </row>
    <row r="52">
      <c r="A52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2026-10-14T09:33:03Z</dcterms:created>
  <dcterms:modified xmlns:dcterms="http://purl.org/dc/terms/" xmlns:xsi="http://www.w3.org/2001/XMLSchema-instance" xsi:type="dcterms:W3CDTF">2026-10-14T09:33:03Z</dcterms:modified>
</cp:coreProperties>
</file>