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6 standard + dependency" sheetId="1" state="visible" r:id="rId1"/>
    <sheet xmlns:r="http://schemas.openxmlformats.org/officeDocument/2006/relationships" name="Ch7 autonomy + caps" sheetId="2" state="visible" r:id="rId2"/>
    <sheet xmlns:r="http://schemas.openxmlformats.org/officeDocument/2006/relationships" name="1 Thresholds first" sheetId="3" state="visible" r:id="rId3"/>
    <sheet xmlns:r="http://schemas.openxmlformats.org/officeDocument/2006/relationships" name="2 Score it" sheetId="4" state="visible" r:id="rId4"/>
    <sheet xmlns:r="http://schemas.openxmlformats.org/officeDocument/2006/relationships" name="3 Decide and execute" sheetId="5" state="visible" r:id="rId5"/>
    <sheet xmlns:r="http://schemas.openxmlformats.org/officeDocument/2006/relationships" name="4 Quarterly edge review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8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sz val="11"/>
    </font>
    <font>
      <name val="Arial"/>
      <sz val="11"/>
    </font>
    <font>
      <name val="Arial"/>
      <b val="1"/>
      <color rgb="000000FF"/>
      <sz val="11"/>
    </font>
    <font>
      <name val="Arial"/>
      <b val="1"/>
      <color rgb="000C2733"/>
      <sz val="12"/>
    </font>
    <font>
      <i val="1"/>
      <color rgb="005A5A5A"/>
    </font>
  </fonts>
  <fills count="4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0" borderId="1" pivotButton="0" quotePrefix="0" xfId="0"/>
    <xf numFmtId="0" fontId="5" fillId="3" borderId="1" pivotButton="0" quotePrefix="0" xfId="0"/>
    <xf numFmtId="0" fontId="6" fillId="0" borderId="1" pivotButton="0" quotePrefix="0" xfId="0"/>
    <xf numFmtId="0" fontId="3" fillId="2" borderId="1" applyAlignment="1" pivotButton="0" quotePrefix="0" xfId="0">
      <alignment horizontal="left" vertical="top" wrapText="1"/>
    </xf>
    <xf numFmtId="164" fontId="6" fillId="0" borderId="1" pivotButton="0" quotePrefix="0" xfId="0"/>
    <xf numFmtId="0" fontId="4" fillId="0" borderId="1" pivotButton="0" quotePrefix="0" xfId="0"/>
    <xf numFmtId="0" fontId="2" fillId="0" borderId="1" pivotButton="0" quotePrefix="0" xfId="0"/>
    <xf numFmtId="0" fontId="3" fillId="2" borderId="1" pivotButton="0" quotePrefix="0" xfId="0"/>
    <xf numFmtId="0" fontId="0" fillId="0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6" customWidth="1" min="2" max="2"/>
    <col width="20" customWidth="1" min="3" max="3"/>
    <col width="20" customWidth="1" min="4" max="4"/>
    <col width="20" customWidth="1" min="5" max="5"/>
    <col width="24" customWidth="1" min="6" max="6"/>
  </cols>
  <sheetData>
    <row r="1">
      <c r="A1" s="1" t="inlineStr">
        <is>
          <t>The published standard, and the three client-side signs (chapter 6)</t>
        </is>
      </c>
    </row>
    <row r="2">
      <c r="A2" s="2" t="inlineStr">
        <is>
          <t>Edit the yellow cells. The rest calculates. Free from ePORTS — eports.global/resources</t>
        </is>
      </c>
    </row>
    <row r="3">
      <c r="A3" s="3" t="inlineStr">
        <is>
          <t>THE STANDARD</t>
        </is>
      </c>
    </row>
    <row r="4">
      <c r="A4" s="4" t="inlineStr">
        <is>
          <t>The standard we publish</t>
        </is>
      </c>
      <c r="B4" s="5" t="n"/>
      <c r="C4" s="2" t="inlineStr"/>
    </row>
    <row r="5">
      <c r="A5" s="4" t="inlineStr">
        <is>
          <t>Scoped to (which clients, which work, which conditions)</t>
        </is>
      </c>
      <c r="B5" s="5" t="n"/>
      <c r="C5" s="2" t="inlineStr"/>
    </row>
    <row r="6">
      <c r="A6" s="4" t="inlineStr">
        <is>
          <t>Eligible cases counted (including the bad weeks)</t>
        </is>
      </c>
      <c r="B6" s="5" t="n"/>
      <c r="C6" s="2" t="inlineStr">
        <is>
          <t>a real count, not an impression</t>
        </is>
      </c>
    </row>
    <row r="7">
      <c r="A7" s="4" t="inlineStr">
        <is>
          <t>Of those, how many HIT the standard</t>
        </is>
      </c>
      <c r="B7" s="5" t="n"/>
      <c r="C7" s="2" t="inlineStr">
        <is>
          <t>must be at least 95% of the count</t>
        </is>
      </c>
    </row>
    <row r="8">
      <c r="A8" s="4" t="inlineStr">
        <is>
          <t>⚠️ Held by named staff during a week the owner was away?</t>
        </is>
      </c>
      <c r="B8" s="5" t="n"/>
      <c r="C8" s="2" t="inlineStr">
        <is>
          <t>y/n — if no, NARROW the scope</t>
        </is>
      </c>
    </row>
    <row r="9">
      <c r="A9" s="4" t="inlineStr">
        <is>
          <t>Which named staff held it, and the week they did</t>
        </is>
      </c>
      <c r="B9" s="5" t="n"/>
      <c r="C9" s="2" t="inlineStr">
        <is>
          <t>the evidence for the line above</t>
        </is>
      </c>
    </row>
    <row r="10">
      <c r="A10" s="4" t="inlineStr">
        <is>
          <t>Told to clients in writing on (date)</t>
        </is>
      </c>
      <c r="B10" s="5" t="n"/>
      <c r="C10" s="2" t="inlineStr"/>
    </row>
    <row r="11">
      <c r="A11" s="4" t="inlineStr">
        <is>
          <t>Portability line: they can leave with their records inside</t>
        </is>
      </c>
      <c r="B11" s="5" t="n"/>
      <c r="C11" s="2" t="inlineStr">
        <is>
          <t>business days, no obstruction, no surprise charge</t>
        </is>
      </c>
    </row>
    <row r="13">
      <c r="A13" s="4" t="inlineStr">
        <is>
          <t>PUBLICATION GATE</t>
        </is>
      </c>
      <c r="B13" s="6">
        <f>IF(COUNTA(B4:B11)&lt;8,"DO NOT PUBLISH - the standard is not fully specified",IF(OR(NOT(ISNUMBER(B6)),NOT(ISNUMBER(B7))),"DO NOT PUBLISH - count the eligible cases and the hits",IF(B6&lt;20,"DO NOT PUBLISH - fewer than 20 eligible cases counted; you cannot know yet",IF(B7&gt;B6,"DO NOT PUBLISH - more hits than cases: check the arithmetic",IF(B7/B6&lt;0.95,"DO NOT PUBLISH - you hit it "&amp;TEXT(B7/B6,"0%")&amp;" of the time. Narrow the scope.",IF(LOWER(TRIM(B8))&lt;&gt;"y","DO NOT PUBLISH - it has not held without you. Narrow the scope.",IF(COUNTA(B9)=0,"DO NOT PUBLISH - name who held it and when",IF(NOT(ISNUMBER(B10)),"DO NOT PUBLISH - record the date you told clients, as a real date","CLEARED to publish"))))))))</f>
        <v/>
      </c>
    </row>
    <row r="15">
      <c r="A15" s="3" t="inlineStr">
        <is>
          <t>THE DEPENDENCY TRACKER — every client covered, every quarter</t>
        </is>
      </c>
    </row>
    <row r="16">
      <c r="A16" s="2" t="inlineStr">
        <is>
          <t>Signs 1 and 3 often show inside a quarter. Sign 2 usually takes two or three.</t>
        </is>
      </c>
    </row>
    <row r="17">
      <c r="A17" s="2" t="inlineStr">
        <is>
          <t>Score progress, not a full house. No evidence means no, never 'probably'.</t>
        </is>
      </c>
    </row>
    <row r="19">
      <c r="A19" s="7" t="inlineStr">
        <is>
          <t>Client</t>
        </is>
      </c>
      <c r="B19" s="7" t="inlineStr">
        <is>
          <t>1 Timing moved</t>
        </is>
      </c>
      <c r="C19" s="7" t="inlineStr">
        <is>
          <t>2 Capability dropped</t>
        </is>
      </c>
      <c r="D19" s="7" t="inlineStr">
        <is>
          <t>3 Routes by default</t>
        </is>
      </c>
      <c r="E19" s="7" t="inlineStr">
        <is>
          <t>Total</t>
        </is>
      </c>
      <c r="F19" s="7" t="inlineStr">
        <is>
          <t>Evidence + date</t>
        </is>
      </c>
    </row>
    <row r="20">
      <c r="A20" s="5" t="n"/>
      <c r="B20" s="5" t="n"/>
      <c r="C20" s="5" t="n"/>
      <c r="D20" s="5" t="n"/>
      <c r="E20" s="6">
        <f>IF(COUNTA(A20)=0,"",COUNTIF(B20:D20,"y"))</f>
        <v/>
      </c>
      <c r="F20" s="5" t="n"/>
    </row>
    <row r="21">
      <c r="A21" s="5" t="n"/>
      <c r="B21" s="5" t="n"/>
      <c r="C21" s="5" t="n"/>
      <c r="D21" s="5" t="n"/>
      <c r="E21" s="6">
        <f>IF(COUNTA(A21)=0,"",COUNTIF(B21:D21,"y"))</f>
        <v/>
      </c>
      <c r="F21" s="5" t="n"/>
    </row>
    <row r="22">
      <c r="A22" s="5" t="n"/>
      <c r="B22" s="5" t="n"/>
      <c r="C22" s="5" t="n"/>
      <c r="D22" s="5" t="n"/>
      <c r="E22" s="6">
        <f>IF(COUNTA(A22)=0,"",COUNTIF(B22:D22,"y"))</f>
        <v/>
      </c>
      <c r="F22" s="5" t="n"/>
    </row>
    <row r="23">
      <c r="A23" s="5" t="n"/>
      <c r="B23" s="5" t="n"/>
      <c r="C23" s="5" t="n"/>
      <c r="D23" s="5" t="n"/>
      <c r="E23" s="6">
        <f>IF(COUNTA(A23)=0,"",COUNTIF(B23:D23,"y"))</f>
        <v/>
      </c>
      <c r="F23" s="5" t="n"/>
    </row>
    <row r="24">
      <c r="A24" s="5" t="n"/>
      <c r="B24" s="5" t="n"/>
      <c r="C24" s="5" t="n"/>
      <c r="D24" s="5" t="n"/>
      <c r="E24" s="6">
        <f>IF(COUNTA(A24)=0,"",COUNTIF(B24:D24,"y"))</f>
        <v/>
      </c>
      <c r="F24" s="5" t="n"/>
    </row>
    <row r="25">
      <c r="A25" s="5" t="n"/>
      <c r="B25" s="5" t="n"/>
      <c r="C25" s="5" t="n"/>
      <c r="D25" s="5" t="n"/>
      <c r="E25" s="6">
        <f>IF(COUNTA(A25)=0,"",COUNTIF(B25:D25,"y"))</f>
        <v/>
      </c>
      <c r="F25" s="5" t="n"/>
    </row>
    <row r="26">
      <c r="A26" s="5" t="n"/>
      <c r="B26" s="5" t="n"/>
      <c r="C26" s="5" t="n"/>
      <c r="D26" s="5" t="n"/>
      <c r="E26" s="6">
        <f>IF(COUNTA(A26)=0,"",COUNTIF(B26:D26,"y"))</f>
        <v/>
      </c>
      <c r="F26" s="5" t="n"/>
    </row>
    <row r="27">
      <c r="A27" s="5" t="n"/>
      <c r="B27" s="5" t="n"/>
      <c r="C27" s="5" t="n"/>
      <c r="D27" s="5" t="n"/>
      <c r="E27" s="6">
        <f>IF(COUNTA(A27)=0,"",COUNTIF(B27:D27,"y"))</f>
        <v/>
      </c>
      <c r="F27" s="5" t="n"/>
    </row>
    <row r="28">
      <c r="A28" s="5" t="n"/>
      <c r="B28" s="5" t="n"/>
      <c r="C28" s="5" t="n"/>
      <c r="D28" s="5" t="n"/>
      <c r="E28" s="6">
        <f>IF(COUNTA(A28)=0,"",COUNTIF(B28:D28,"y"))</f>
        <v/>
      </c>
      <c r="F28" s="5" t="n"/>
    </row>
    <row r="29">
      <c r="A29" s="5" t="n"/>
      <c r="B29" s="5" t="n"/>
      <c r="C29" s="5" t="n"/>
      <c r="D29" s="5" t="n"/>
      <c r="E29" s="6">
        <f>IF(COUNTA(A29)=0,"",COUNTIF(B29:D29,"y"))</f>
        <v/>
      </c>
      <c r="F29" s="5" t="n"/>
    </row>
    <row r="31">
      <c r="A31" s="2" t="inlineStr">
        <is>
          <t>Decide your horizon now: an absent sign is not a failed edge until ____ quarters have passed.</t>
        </is>
      </c>
    </row>
    <row r="33">
      <c r="A33" s="13" t="inlineStr">
        <is>
          <t>ePORTS — your ecom source. eports.global.</t>
        </is>
      </c>
    </row>
  </sheetData>
  <dataValidations count="3">
    <dataValidation sqref="B10" showDropDown="0" showInputMessage="0" showErrorMessage="1" allowBlank="1" errorTitle="Enter a real date" error="Type a date. 'Soon' and 'later' are not dates, and the gate checks for a real one." type="date" operator="greaterThan">
      <formula1>DATE(2020,1,1)</formula1>
    </dataValidation>
    <dataValidation sqref="B8" showDropDown="0" showInputMessage="0" showErrorMessage="1" allowBlank="1" errorTitle="y or n" error="Enter y or n. A blank counts as a FAIL, never a pass." type="list">
      <formula1>"y,n"</formula1>
    </dataValidation>
    <dataValidation sqref="B6:B7" showDropDown="0" showInputMessage="0" showErrorMessage="1" allowBlank="1" errorTitle="Out of range" error="Enter a number between 0 and 100000." type="whole" operator="between">
      <formula1>0</formula1>
      <formula2>100000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8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22" customWidth="1" min="2" max="2"/>
    <col width="26" customWidth="1" min="3" max="3"/>
    <col width="26" customWidth="1" min="4" max="4"/>
  </cols>
  <sheetData>
    <row r="1">
      <c r="A1" s="1" t="inlineStr">
        <is>
          <t>Autonomy, exposure and the kill threshold (chapter 7)</t>
        </is>
      </c>
    </row>
    <row r="2">
      <c r="A2" s="2" t="inlineStr">
        <is>
          <t>Edit the yellow cells. The rest calculates. Free from ePORTS — eports.global/resources</t>
        </is>
      </c>
    </row>
    <row r="3">
      <c r="A3" s="2" t="inlineStr">
        <is>
          <t>An authority cap is not a verdict on the machine. It is a statement about your own</t>
        </is>
      </c>
    </row>
    <row r="4">
      <c r="A4" s="2" t="inlineStr">
        <is>
          <t>tolerance for a specific, priced mistake — which you can work out with a pen.</t>
        </is>
      </c>
    </row>
    <row r="5">
      <c r="A5" s="2" t="inlineStr">
        <is>
          <t>⚠️ Worst-case monthly exposure = cost of one error × (acts per month ÷ checks per month).</t>
        </is>
      </c>
    </row>
    <row r="6">
      <c r="A6" s="4" t="inlineStr">
        <is>
          <t>Your estimated cost of one error ($)</t>
        </is>
      </c>
      <c r="B6" s="5" t="n"/>
      <c r="C6" s="2" t="inlineStr">
        <is>
          <t>a sizing estimate, not a forecast</t>
        </is>
      </c>
    </row>
    <row r="7">
      <c r="A7" s="4" t="inlineStr">
        <is>
          <t>Acts per month</t>
        </is>
      </c>
      <c r="B7" s="5" t="n"/>
      <c r="C7" s="2" t="inlineStr">
        <is>
          <t>how many times it acts in a month</t>
        </is>
      </c>
    </row>
    <row r="8">
      <c r="A8" s="4" t="inlineStr">
        <is>
          <t>Checks per month</t>
        </is>
      </c>
      <c r="B8" s="5" t="n"/>
      <c r="C8" s="2" t="inlineStr">
        <is>
          <t>weekly = 4 (the book's example; 4.3 is the exact average), every two weeks = 2, monthly = 1. ⚠️ A CLIENT noticing is not a check.</t>
        </is>
      </c>
    </row>
    <row r="9">
      <c r="A9" s="4" t="inlineStr">
        <is>
          <t>What this narrow class earns us per month ($)</t>
        </is>
      </c>
      <c r="B9" s="5" t="n"/>
      <c r="C9" s="2" t="inlineStr">
        <is>
          <t>from the chapter-5 margin work</t>
        </is>
      </c>
    </row>
    <row r="10">
      <c r="A10" s="4" t="inlineStr">
        <is>
          <t>Share of that we can afford to lose to errors</t>
        </is>
      </c>
      <c r="B10" s="5" t="n"/>
      <c r="C10" s="2" t="inlineStr">
        <is>
          <t>a tenth is a starting point, not a finding</t>
        </is>
      </c>
    </row>
    <row r="11">
      <c r="A11" s="4" t="inlineStr">
        <is>
          <t>MAXIMUM EXPOSURE per month ($)</t>
        </is>
      </c>
      <c r="B11" s="8">
        <f>IF(OR(COUNT(B6)=0,COUNT(B7)=0,COUNT(B8)=0,B8&lt;=0),"—",B6*(B7/B8))</f>
        <v/>
      </c>
    </row>
    <row r="12">
      <c r="A12" s="4" t="inlineStr">
        <is>
          <t>EXPOSURE BUDGET per month ($)</t>
        </is>
      </c>
      <c r="B12" s="8">
        <f>IF(OR(COUNT(B9)=0,COUNT(B10)=0),"—",B9*B10)</f>
        <v/>
      </c>
    </row>
    <row r="13">
      <c r="A13" s="4" t="inlineStr">
        <is>
          <t>WITHIN BUDGET?</t>
        </is>
      </c>
      <c r="B13" s="6">
        <f>IF(OR(NOT(ISNUMBER(B11)),NOT(ISNUMBER(B12)),B12&lt;=0),"NOT ASSESSED - fill both, and treat that as a FAIL",IF(B11&lt;=B12,"within budget","OVER BUDGET - shorten the checking interval before you widen the cap"))</f>
        <v/>
      </c>
    </row>
    <row r="15">
      <c r="A15" s="2" t="inlineStr">
        <is>
          <t>⚠️ If exposure is over budget, shrink the DETECTION LAG before you shrink the cap.</t>
        </is>
      </c>
    </row>
    <row r="16">
      <c r="A16" s="2" t="inlineStr">
        <is>
          <t>Checking more often reduces the chances it gets between checks, in direct proportion,</t>
        </is>
      </c>
    </row>
    <row r="17">
      <c r="A17" s="2" t="inlineStr">
        <is>
          <t>and usually costs minutes. Tightening the cap costs you the speed the client pays for.</t>
        </is>
      </c>
    </row>
    <row r="18">
      <c r="A18" s="3" t="inlineStr">
        <is>
          <t>SORT BY REVERSIBILITY, NOT IMPORTANCE</t>
        </is>
      </c>
    </row>
    <row r="19">
      <c r="A19" s="4" t="inlineStr">
        <is>
          <t>Reversible and internal</t>
        </is>
      </c>
      <c r="B19" s="9" t="inlineStr">
        <is>
          <t>let it run; review the output, not each decision</t>
        </is>
      </c>
    </row>
    <row r="20">
      <c r="A20" s="4" t="inlineStr">
        <is>
          <t>Reversible but client-visible</t>
        </is>
      </c>
      <c r="B20" s="9" t="inlineStr">
        <is>
          <t>cap it, log it, review daily</t>
        </is>
      </c>
    </row>
    <row r="21">
      <c r="A21" s="4" t="inlineStr">
        <is>
          <t>Irreversible or client-committing</t>
        </is>
      </c>
      <c r="B21" s="9" t="inlineStr">
        <is>
          <t>a named person, every time. No exceptions.</t>
        </is>
      </c>
    </row>
    <row r="22">
      <c r="A22" s="4" t="inlineStr">
        <is>
          <t>⚠️ A FIGURE or an ASSERTION of fact</t>
        </is>
      </c>
      <c r="B22" s="9" t="inlineStr">
        <is>
          <t>client-committing. A correction does not un-make a decision they already took on it.</t>
        </is>
      </c>
    </row>
    <row r="23">
      <c r="A23" s="10" t="inlineStr">
        <is>
          <t>⚠️ Find the line INSIDE your deliverable where reversible ends and committing begins.</t>
        </is>
      </c>
      <c r="B23" s="9" t="inlineStr">
        <is>
          <t>client-committing, always, whatever the tool did.</t>
        </is>
      </c>
    </row>
    <row r="24">
      <c r="A24" s="2" t="inlineStr">
        <is>
          <t>Put the autonomy on one side of it only. Most deliverables split; most owners never look.</t>
        </is>
      </c>
    </row>
    <row r="26">
      <c r="A26" s="4" t="inlineStr">
        <is>
          <t>The narrow class we are widening</t>
        </is>
      </c>
      <c r="B26" s="5" t="n"/>
      <c r="C26" s="2" t="inlineStr"/>
    </row>
    <row r="27">
      <c r="A27" s="4" t="inlineStr">
        <is>
          <t>Condition 1 (objective)</t>
        </is>
      </c>
      <c r="B27" s="5" t="n"/>
      <c r="C27" s="2" t="inlineStr"/>
    </row>
    <row r="28">
      <c r="A28" s="4" t="inlineStr">
        <is>
          <t>Condition 2 (objective)</t>
        </is>
      </c>
      <c r="B28" s="5" t="n"/>
      <c r="C28" s="2" t="inlineStr"/>
    </row>
    <row r="29">
      <c r="A29" s="4" t="inlineStr">
        <is>
          <t>Condition 3 (objective)</t>
        </is>
      </c>
      <c r="B29" s="5" t="n"/>
      <c r="C29" s="2" t="inlineStr"/>
    </row>
    <row r="30">
      <c r="A30" s="4" t="inlineStr">
        <is>
          <t>Condition 4 (objective)</t>
        </is>
      </c>
      <c r="B30" s="5" t="n"/>
      <c r="C30" s="2" t="inlineStr"/>
    </row>
    <row r="31">
      <c r="A31" s="4" t="inlineStr">
        <is>
          <t>KILL THRESHOLD (a number, not a feeling)</t>
        </is>
      </c>
      <c r="B31" s="5" t="n"/>
      <c r="C31" s="2" t="inlineStr"/>
    </row>
    <row r="32">
      <c r="A32" s="4" t="inlineStr">
        <is>
          <t>Held by (name)</t>
        </is>
      </c>
      <c r="B32" s="5" t="n"/>
      <c r="C32" s="2" t="inlineStr">
        <is>
          <t>⚠️ they may pull it WITHOUT asking you</t>
        </is>
      </c>
    </row>
    <row r="33">
      <c r="A33" s="4" t="inlineStr">
        <is>
          <t>They can reach the switch on a Friday afternoon</t>
        </is>
      </c>
      <c r="B33" s="5" t="n"/>
      <c r="C33" s="2" t="inlineStr">
        <is>
          <t>y/n — test it</t>
        </is>
      </c>
    </row>
    <row r="34">
      <c r="A34" s="4" t="inlineStr">
        <is>
          <t>Staged test of the shutdown, booked for</t>
        </is>
      </c>
      <c r="B34" s="5" t="n"/>
      <c r="C34" s="2" t="inlineStr"/>
    </row>
    <row r="36">
      <c r="A36" s="4" t="inlineStr">
        <is>
          <t>READY TO WIDEN?</t>
        </is>
      </c>
      <c r="B36" s="6">
        <f>IF(OR(NOT(ISNUMBER(B6)),NOT(ISNUMBER(B7)),NOT(ISNUMBER(B8)),B6&lt;=0,B7&lt;=0,B8&lt;=0),"NOT READY - error cost, acts per month and checks per month must all be above zero. A zero there is a missing answer, not a safe one.",IF(OR(NOT(ISNUMBER(B9)),NOT(ISNUMBER(B10)),B9&lt;=0,B10&lt;=0),"NOT READY - what this class earns and the share you can lose must both be above zero, or there is no budget to compare against.",IF(NOT(ISNUMBER(B11)),"NOT READY - exposure not calculated (fill error cost, chances and checks)",IF(NOT(ISNUMBER(B12)),"NOT READY - no exposure budget (fill monthly earnings and the share)",IF(B11&gt;B12,"NOT READY - over the exposure budget: shorten the checking interval",IF(COUNTA(B27:B30)&lt;4,"NOT READY - all four conditions must be written",IF(NOT(ISNUMBER(B31)),"NOT READY - the kill threshold must be a NUMBER, not a phrase",IF(COUNTA(B32)=0,"NOT READY - nobody holds the switch",IF(LOWER(TRIM(B33))&lt;&gt;"y","NOT READY - the holder cannot reach the switch when it matters",IF(NOT(ISNUMBER(B34)),"NOT READY - book the shutdown test as a real DATE","READY - widen this narrow class only"))))))))))</f>
        <v/>
      </c>
    </row>
    <row r="38">
      <c r="A38" s="2" t="inlineStr">
        <is>
          <t>⚠️ Any condition containing 'significant' or 'appropriate' is a hope, not a condition.</t>
        </is>
      </c>
    </row>
  </sheetData>
  <dataValidations count="7">
    <dataValidation sqref="B33" showDropDown="0" showInputMessage="0" showErrorMessage="1" allowBlank="1" errorTitle="y or n" error="Enter y or n. A blank counts as a FAIL, never a pass." type="list">
      <formula1>"y,n"</formula1>
    </dataValidation>
    <dataValidation sqref="B31" showDropDown="0" showInputMessage="0" showErrorMessage="1" allowBlank="1" errorTitle="Out of range" error="Enter a number between 0 and 1000000." type="decimal" operator="between">
      <formula1>0</formula1>
      <formula2>1000000</formula2>
    </dataValidation>
    <dataValidation sqref="B34" showDropDown="0" showInputMessage="0" showErrorMessage="1" allowBlank="1" errorTitle="Enter a date" error="Book a real date. 'Soon' is not a booking." type="date" operator="greaterThan">
      <formula1>DATE(2020,1,1)</formula1>
    </dataValidation>
    <dataValidation sqref="B6:B7" showDropDown="0" showInputMessage="0" showErrorMessage="1" allowBlank="1" errorTitle="Out of range" error="Enter a number between 0 and 1000000." type="decimal" operator="between">
      <formula1>0</formula1>
      <formula2>1000000</formula2>
    </dataValidation>
    <dataValidation sqref="B8" showDropDown="0" showInputMessage="0" showErrorMessage="1" allowBlank="1" errorTitle="Out of range" error="Enter a number between 0.1 and 31." type="decimal" operator="between">
      <formula1>0.1</formula1>
      <formula2>31</formula2>
    </dataValidation>
    <dataValidation sqref="B9" showDropDown="0" showInputMessage="0" showErrorMessage="1" allowBlank="1" errorTitle="Out of range" error="Enter a number between 0 and 10000000." type="decimal" operator="between">
      <formula1>0</formula1>
      <formula2>10000000</formula2>
    </dataValidation>
    <dataValidation sqref="B10" showDropDown="0" showInputMessage="0" showErrorMessage="1" allowBlank="1" errorTitle="Out of range" error="Enter a number between 0 and 1." type="decimal" operator="between">
      <formula1>0</formula1>
      <formula2>1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46" customWidth="1" min="3" max="3"/>
    <col width="20" customWidth="1" min="4" max="4"/>
    <col width="46" customWidth="1" min="5" max="5"/>
  </cols>
  <sheetData>
    <row r="1">
      <c r="A1" s="1" t="inlineStr">
        <is>
          <t>AI for Your Business — Advanced: the durability audit (ch 8, 9, 11)</t>
        </is>
      </c>
    </row>
    <row r="2">
      <c r="A2" s="2" t="inlineStr">
        <is>
          <t>Edit the yellow cells. The rest calculates. Free from ePORTS — eports.global/resources</t>
        </is>
      </c>
    </row>
    <row r="3">
      <c r="A3" s="2" t="inlineStr">
        <is>
          <t>⚠️ FILL THIS SHEET BEFORE YOU LOOK AT ANYTHING. Thresholds written after you have seen</t>
        </is>
      </c>
    </row>
    <row r="4">
      <c r="A4" s="2" t="inlineStr">
        <is>
          <t>the answer are not thresholds. Ten minutes now, and the audit becomes a consequence.</t>
        </is>
      </c>
    </row>
    <row r="6">
      <c r="A6" s="2" t="inlineStr">
        <is>
          <t>One question runs through all four gates:</t>
        </is>
      </c>
    </row>
    <row r="7">
      <c r="A7" s="3" t="inlineStr">
        <is>
          <t>If your main tool disappeared tomorrow, could you keep the promise you published?</t>
        </is>
      </c>
    </row>
    <row r="9">
      <c r="A9" s="7" t="inlineStr">
        <is>
          <t>Gate</t>
        </is>
      </c>
      <c r="B9" s="7" t="inlineStr">
        <is>
          <t>Threshold (0-3)</t>
        </is>
      </c>
      <c r="C9" s="7" t="inlineStr">
        <is>
          <t>Evidence we will accept</t>
        </is>
      </c>
      <c r="D9" s="7" t="inlineStr">
        <is>
          <t>Written on (date)</t>
        </is>
      </c>
    </row>
    <row r="10">
      <c r="A10" s="9" t="inlineStr">
        <is>
          <t>Supplier dependency and portability</t>
        </is>
      </c>
      <c r="B10" s="5" t="n"/>
      <c r="C10" s="5" t="n"/>
      <c r="D10" s="5" t="n"/>
    </row>
    <row r="11">
      <c r="A11" s="9" t="inlineStr">
        <is>
          <t>Data ownership and reuse rights</t>
        </is>
      </c>
      <c r="B11" s="5" t="n"/>
      <c r="C11" s="5" t="n"/>
      <c r="D11" s="5" t="n"/>
    </row>
    <row r="12">
      <c r="A12" s="9" t="inlineStr">
        <is>
          <t>Over-automation (the fallback)</t>
        </is>
      </c>
      <c r="B12" s="5" t="n"/>
      <c r="C12" s="5" t="n"/>
      <c r="D12" s="5" t="n"/>
    </row>
    <row r="13">
      <c r="A13" s="9" t="inlineStr">
        <is>
          <t>Deskilling (the timed drill)</t>
        </is>
      </c>
      <c r="B13" s="5" t="n"/>
      <c r="C13" s="5" t="n"/>
      <c r="D13" s="5" t="n"/>
    </row>
    <row r="15">
      <c r="A15" s="3" t="inlineStr">
        <is>
          <t>THE DISPOSITION TABLE — what each failure OBLIGES, decided now</t>
        </is>
      </c>
    </row>
    <row r="16">
      <c r="A16" s="7" t="inlineStr">
        <is>
          <t>If this gate scores below threshold</t>
        </is>
      </c>
      <c r="B16" s="7" t="inlineStr">
        <is>
          <t>We will (pick one)</t>
        </is>
      </c>
      <c r="C16" s="7" t="inlineStr">
        <is>
          <t>And also (optional second verb)</t>
        </is>
      </c>
      <c r="D16" s="7" t="inlineStr">
        <is>
          <t>Why that verb</t>
        </is>
      </c>
      <c r="E16" s="11" t="inlineStr">
        <is>
          <t>Check</t>
        </is>
      </c>
    </row>
    <row r="17">
      <c r="A17" s="9" t="inlineStr">
        <is>
          <t>Supplier dependency and portability</t>
        </is>
      </c>
      <c r="B17" s="5" t="n"/>
      <c r="C17" s="5" t="n"/>
      <c r="D17" s="5" t="n"/>
      <c r="E17" s="6">
        <f>IF(COUNTA(B17)=0,"",IF(AND(COUNTA(C17)&gt;0,LOWER(TRIM(C17))=LOWER(TRIM(B17))),"NOT TWO ACTIONS - the second verb repeats the first",IF(COUNTA(C17)&gt;0,"two actions obliged","one action obliged")))</f>
        <v/>
      </c>
    </row>
    <row r="18">
      <c r="A18" s="9" t="inlineStr">
        <is>
          <t>Data ownership and reuse rights</t>
        </is>
      </c>
      <c r="B18" s="5" t="n"/>
      <c r="C18" s="5" t="n"/>
      <c r="D18" s="5" t="n"/>
      <c r="E18" s="6">
        <f>IF(COUNTA(B18)=0,"",IF(AND(COUNTA(C18)&gt;0,LOWER(TRIM(C18))=LOWER(TRIM(B18))),"NOT TWO ACTIONS - the second verb repeats the first",IF(COUNTA(C18)&gt;0,"two actions obliged","one action obliged")))</f>
        <v/>
      </c>
    </row>
    <row r="19">
      <c r="A19" s="9" t="inlineStr">
        <is>
          <t>Over-automation (the fallback)</t>
        </is>
      </c>
      <c r="B19" s="5" t="n"/>
      <c r="C19" s="5" t="n"/>
      <c r="D19" s="5" t="n"/>
      <c r="E19" s="6">
        <f>IF(COUNTA(B19)=0,"",IF(AND(COUNTA(C19)&gt;0,LOWER(TRIM(C19))=LOWER(TRIM(B19))),"NOT TWO ACTIONS - the second verb repeats the first",IF(COUNTA(C19)&gt;0,"two actions obliged","one action obliged")))</f>
        <v/>
      </c>
    </row>
    <row r="20">
      <c r="A20" s="9" t="inlineStr">
        <is>
          <t>Deskilling (the timed drill)</t>
        </is>
      </c>
      <c r="B20" s="5" t="n"/>
      <c r="C20" s="5" t="n"/>
      <c r="D20" s="5" t="n"/>
      <c r="E20" s="6">
        <f>IF(COUNTA(B20)=0,"",IF(AND(COUNTA(C20)&gt;0,LOWER(TRIM(C20))=LOWER(TRIM(B20))),"NOT TWO ACTIONS - the second verb repeats the first",IF(COUNTA(C20)&gt;0,"two actions obliged","one action obliged")))</f>
        <v/>
      </c>
    </row>
    <row r="21">
      <c r="A21" s="9" t="inlineStr">
        <is>
          <t>No gate below threshold, but a score under 3</t>
        </is>
      </c>
      <c r="B21" s="9" t="inlineStr">
        <is>
          <t>de-risk</t>
        </is>
      </c>
      <c r="D21" s="2" t="inlineStr">
        <is>
          <t>the LOWEST-scoring gate; any one of a tie will do</t>
        </is>
      </c>
    </row>
    <row r="22">
      <c r="A22" s="9" t="inlineStr">
        <is>
          <t>All four gates at 3</t>
        </is>
      </c>
      <c r="B22" s="9" t="inlineStr">
        <is>
          <t>The only 'do nothing' result in the table</t>
        </is>
      </c>
    </row>
    <row r="24">
      <c r="A24" s="2" t="inlineStr">
        <is>
          <t>⚠️ Do not require a failure. A table that must condemn something will condemn</t>
        </is>
      </c>
    </row>
    <row r="25">
      <c r="A25" s="2" t="inlineStr">
        <is>
          <t>something, and you will have learned about paperwork rather than about your business.</t>
        </is>
      </c>
    </row>
    <row r="27">
      <c r="A27" s="2" t="inlineStr">
        <is>
          <t>⚠️ The verb is a choice from four, not a sentence — because the decision sheet</t>
        </is>
      </c>
    </row>
    <row r="28">
      <c r="A28" s="2" t="inlineStr">
        <is>
          <t>checks that what you DO matches what you pre-registered here, exactly. Use the</t>
        </is>
      </c>
    </row>
    <row r="29">
      <c r="A29" s="2" t="inlineStr">
        <is>
          <t>second column where a failure genuinely obliges two actions (Priya's supplier gate</t>
        </is>
      </c>
    </row>
    <row r="30">
      <c r="A30" s="2" t="inlineStr">
        <is>
          <t>obliged narrow AND replace), and the 'why' column for the reasoning.</t>
        </is>
      </c>
    </row>
  </sheetData>
  <dataValidations count="3">
    <dataValidation sqref="B10:B13" showDropDown="0" showInputMessage="0" showErrorMessage="1" allowBlank="1" errorTitle="Out of range" error="Enter a number between 0 and 3." type="whole" operator="between">
      <formula1>0</formula1>
      <formula2>3</formula2>
    </dataValidation>
    <dataValidation sqref="D10:D13" showDropDown="0" showInputMessage="0" showErrorMessage="1" allowBlank="1" errorTitle="Enter a real date" error="Type a date. 'Soon' and 'later' are not dates, and the gate checks for a real one." type="date" operator="greaterThan">
      <formula1>DATE(2020,1,1)</formula1>
    </dataValidation>
    <dataValidation sqref="B17:C20" showDropDown="0" showInputMessage="0" showErrorMessage="1" allowBlank="1" errorTitle="Choose from the list" error="Pick one of: kill,narrow,replace,de-risk" type="list">
      <formula1>"kill,narrow,replace,de-risk"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6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14" customWidth="1" min="4" max="4"/>
    <col width="40" customWidth="1" min="5" max="5"/>
    <col width="20" customWidth="1" min="6" max="6"/>
    <col width="18" customWidth="1" min="7" max="7"/>
    <col width="22" customWidth="1" min="8" max="8"/>
    <col width="18" customWidth="1" min="9" max="9"/>
  </cols>
  <sheetData>
    <row r="1">
      <c r="A1" s="1" t="inlineStr">
        <is>
          <t>Score it — two people, separately, then compare</t>
        </is>
      </c>
    </row>
    <row r="2">
      <c r="A2" s="2" t="inlineStr">
        <is>
          <t>Edit the yellow cells. The rest calculates. Free from ePORTS — eports.global/resources</t>
        </is>
      </c>
    </row>
    <row r="3">
      <c r="A3" s="2" t="inlineStr">
        <is>
          <t>0 = no evidence, or plainly broken.  1 = works, but exposed.</t>
        </is>
      </c>
    </row>
    <row r="4">
      <c r="A4" s="2" t="inlineStr">
        <is>
          <t>2 = sound with a known weakness.  3 = genuinely robust, demonstrably.</t>
        </is>
      </c>
    </row>
    <row r="5">
      <c r="A5" s="2" t="inlineStr">
        <is>
          <t>⚠️ ANYTHING YOU CANNOT EVIDENCE SCORES ZERO. Not 'probably fine'. This single rule is</t>
        </is>
      </c>
    </row>
    <row r="6">
      <c r="A6" s="2" t="inlineStr">
        <is>
          <t>the difference between an audit and a formality, and you will want to bend it early.</t>
        </is>
      </c>
    </row>
    <row r="8">
      <c r="A8" s="7" t="inlineStr">
        <is>
          <t>Gate</t>
        </is>
      </c>
      <c r="B8" s="7" t="inlineStr">
        <is>
          <t>Owner's score</t>
        </is>
      </c>
      <c r="C8" s="7" t="inlineStr">
        <is>
          <t>Checker's score</t>
        </is>
      </c>
      <c r="D8" s="7" t="inlineStr">
        <is>
          <t>Threshold</t>
        </is>
      </c>
      <c r="E8" s="7" t="inlineStr">
        <is>
          <t>Evidence (what we actually looked at)</t>
        </is>
      </c>
      <c r="F8" s="7" t="inlineStr">
        <is>
          <t>Flagged?</t>
        </is>
      </c>
      <c r="G8" s="7" t="inlineStr">
        <is>
          <t>Owner (who scored col B)</t>
        </is>
      </c>
      <c r="H8" s="7" t="inlineStr">
        <is>
          <t>Checker (who scored col C)</t>
        </is>
      </c>
      <c r="I8" s="7" t="inlineStr">
        <is>
          <t>Scored on (date)</t>
        </is>
      </c>
    </row>
    <row r="9">
      <c r="A9" s="9" t="inlineStr">
        <is>
          <t>Supplier dependency and portability</t>
        </is>
      </c>
      <c r="B9" s="5" t="n"/>
      <c r="C9" s="5" t="n"/>
      <c r="D9" s="9">
        <f>'1 Thresholds first'!B10</f>
        <v/>
      </c>
      <c r="E9" s="5" t="n"/>
      <c r="F9" s="6">
        <f>IF(OR(COUNTA('1 Thresholds first'!C10)=0,NOT(ISNUMBER('1 Thresholds first'!D10))),"NOT PRE-REGISTERED - treat as FAIL. Write what evidence you will accept, and date it, BEFORE scoring.",IF(OR(COUNT(B9)=0,COUNT(C9)=0,COUNT(D9)=0),"NOT SCORED - treat as FAIL",IF(OR(B9&lt;&gt;INT(B9),C9&lt;&gt;INT(C9),D9&lt;&gt;INT(D9),B9&lt;0,B9&gt;3,C9&lt;0,C9&gt;3,D9&lt;0,D9&gt;3),"NOT SCORED - scores and thresholds must be whole numbers from 0 to 3",IF(COUNTA(E9)=0,"NOT EVIDENCED - treat as FAIL. What did you look at?",IF(OR(COUNTA(G9)=0,COUNTA(H9)=0,NOT(ISNUMBER(I9))),"NOT SIGNED - treat as FAIL. Both scorers must be named, with a date.",IF(LOWER(TRIM(G9))=LOWER(TRIM(H9)),"NOT INDEPENDENT - treat as FAIL. One person cannot be both scorers.",IF(I9&lt;='1 Thresholds first'!D10,"OUT OF ORDER - treat as FAIL. The threshold is dated on or after the scoring, so it was not pre-registered.",IF(MIN(B9,C9)&lt;D9,"FLAGGED - go to chapter 9","clear"))))))))</f>
        <v/>
      </c>
      <c r="G9" s="5" t="n"/>
      <c r="H9" s="5" t="n"/>
      <c r="I9" s="5" t="n"/>
    </row>
    <row r="10">
      <c r="A10" s="9" t="inlineStr">
        <is>
          <t>Data ownership and reuse rights</t>
        </is>
      </c>
      <c r="B10" s="5" t="n"/>
      <c r="C10" s="5" t="n"/>
      <c r="D10" s="9">
        <f>'1 Thresholds first'!B11</f>
        <v/>
      </c>
      <c r="E10" s="5" t="n"/>
      <c r="F10" s="6">
        <f>IF(OR(COUNTA('1 Thresholds first'!C11)=0,NOT(ISNUMBER('1 Thresholds first'!D11))),"NOT PRE-REGISTERED - treat as FAIL. Write what evidence you will accept, and date it, BEFORE scoring.",IF(OR(COUNT(B10)=0,COUNT(C10)=0,COUNT(D10)=0),"NOT SCORED - treat as FAIL",IF(OR(B10&lt;&gt;INT(B10),C10&lt;&gt;INT(C10),D10&lt;&gt;INT(D10),B10&lt;0,B10&gt;3,C10&lt;0,C10&gt;3,D10&lt;0,D10&gt;3),"NOT SCORED - scores and thresholds must be whole numbers from 0 to 3",IF(COUNTA(E10)=0,"NOT EVIDENCED - treat as FAIL. What did you look at?",IF(OR(COUNTA(G10)=0,COUNTA(H10)=0,NOT(ISNUMBER(I10))),"NOT SIGNED - treat as FAIL. Both scorers must be named, with a date.",IF(LOWER(TRIM(G10))=LOWER(TRIM(H10)),"NOT INDEPENDENT - treat as FAIL. One person cannot be both scorers.",IF(I10&lt;='1 Thresholds first'!D11,"OUT OF ORDER - treat as FAIL. The threshold is dated on or after the scoring, so it was not pre-registered.",IF(MIN(B10,C10)&lt;D10,"FLAGGED - go to chapter 9","clear"))))))))</f>
        <v/>
      </c>
      <c r="G10" s="5" t="n"/>
      <c r="H10" s="5" t="n"/>
      <c r="I10" s="5" t="n"/>
    </row>
    <row r="11">
      <c r="A11" s="9" t="inlineStr">
        <is>
          <t>Over-automation (the fallback)</t>
        </is>
      </c>
      <c r="B11" s="5" t="n"/>
      <c r="C11" s="5" t="n"/>
      <c r="D11" s="9">
        <f>'1 Thresholds first'!B12</f>
        <v/>
      </c>
      <c r="E11" s="5" t="n"/>
      <c r="F11" s="6">
        <f>IF(OR(COUNTA('1 Thresholds first'!C12)=0,NOT(ISNUMBER('1 Thresholds first'!D12))),"NOT PRE-REGISTERED - treat as FAIL. Write what evidence you will accept, and date it, BEFORE scoring.",IF(OR(COUNT(B11)=0,COUNT(C11)=0,COUNT(D11)=0),"NOT SCORED - treat as FAIL",IF(OR(B11&lt;&gt;INT(B11),C11&lt;&gt;INT(C11),D11&lt;&gt;INT(D11),B11&lt;0,B11&gt;3,C11&lt;0,C11&gt;3,D11&lt;0,D11&gt;3),"NOT SCORED - scores and thresholds must be whole numbers from 0 to 3",IF(COUNTA(E11)=0,"NOT EVIDENCED - treat as FAIL. What did you look at?",IF(OR(COUNTA(G11)=0,COUNTA(H11)=0,NOT(ISNUMBER(I11))),"NOT SIGNED - treat as FAIL. Both scorers must be named, with a date.",IF(LOWER(TRIM(G11))=LOWER(TRIM(H11)),"NOT INDEPENDENT - treat as FAIL. One person cannot be both scorers.",IF(I11&lt;='1 Thresholds first'!D12,"OUT OF ORDER - treat as FAIL. The threshold is dated on or after the scoring, so it was not pre-registered.",IF(MIN(B11,C11)&lt;D11,"FLAGGED - go to chapter 9","clear"))))))))</f>
        <v/>
      </c>
      <c r="G11" s="5" t="n"/>
      <c r="H11" s="5" t="n"/>
      <c r="I11" s="5" t="n"/>
    </row>
    <row r="12">
      <c r="A12" s="9" t="inlineStr">
        <is>
          <t>Deskilling (the timed drill)</t>
        </is>
      </c>
      <c r="B12" s="5" t="n"/>
      <c r="C12" s="5" t="n"/>
      <c r="D12" s="9">
        <f>'1 Thresholds first'!B13</f>
        <v/>
      </c>
      <c r="E12" s="5" t="n"/>
      <c r="F12" s="6">
        <f>IF(OR(COUNTA('1 Thresholds first'!C13)=0,NOT(ISNUMBER('1 Thresholds first'!D13))),"NOT PRE-REGISTERED - treat as FAIL. Write what evidence you will accept, and date it, BEFORE scoring.",IF(OR(COUNT(B12)=0,COUNT(C12)=0,COUNT(D12)=0),"NOT SCORED - treat as FAIL",IF(OR(B12&lt;&gt;INT(B12),C12&lt;&gt;INT(C12),D12&lt;&gt;INT(D12),B12&lt;0,B12&gt;3,C12&lt;0,C12&gt;3,D12&lt;0,D12&gt;3),"NOT SCORED - scores and thresholds must be whole numbers from 0 to 3",IF(COUNTA(E12)=0,"NOT EVIDENCED - treat as FAIL. What did you look at?",IF(OR(COUNTA(G12)=0,COUNTA(H12)=0,NOT(ISNUMBER(I12))),"NOT SIGNED - treat as FAIL. Both scorers must be named, with a date.",IF(LOWER(TRIM(G12))=LOWER(TRIM(H12)),"NOT INDEPENDENT - treat as FAIL. One person cannot be both scorers.",IF(I12&lt;='1 Thresholds first'!D13,"OUT OF ORDER - treat as FAIL. The threshold is dated on or after the scoring, so it was not pre-registered.",IF(MIN(B12,C12)&lt;D12,"FLAGGED - go to chapter 9","clear"))))))))</f>
        <v/>
      </c>
      <c r="G12" s="5" t="n"/>
      <c r="H12" s="5" t="n"/>
      <c r="I12" s="5" t="n"/>
    </row>
    <row r="14">
      <c r="A14" s="2" t="inlineStr">
        <is>
          <t>⚠️ A spreadsheet cannot prove you wrote the thresholds BEFORE you looked; no formula</t>
        </is>
      </c>
    </row>
    <row r="15">
      <c r="A15" s="2" t="inlineStr">
        <is>
          <t>can see when a cell was typed. What it can do is compare the two dates and refuse a</t>
        </is>
      </c>
    </row>
    <row r="16">
      <c r="A16" s="2" t="inlineStr">
        <is>
          <t>clear verdict when the threshold is dated on or after the scoring. Beyond that the</t>
        </is>
      </c>
    </row>
    <row r="17">
      <c r="A17" s="2" t="inlineStr">
        <is>
          <t>honesty is yours — which is exactly why two people score separately and both sign.</t>
        </is>
      </c>
    </row>
    <row r="18">
      <c r="A18" s="3" t="inlineStr">
        <is>
          <t>THE DESKILLING DRILL — do it, do not survey it</t>
        </is>
      </c>
    </row>
    <row r="19">
      <c r="A19" s="2" t="inlineStr">
        <is>
          <t>Take the tool away. Have the named person do a real piece of work by hand.</t>
        </is>
      </c>
    </row>
    <row r="20">
      <c r="A20" s="2" t="inlineStr">
        <is>
          <t>Time them against the standard you published, at the volume it has to survive.</t>
        </is>
      </c>
    </row>
    <row r="21">
      <c r="A21" s="2" t="inlineStr">
        <is>
          <t>informative thing this audit produces. Discuss the gap before you discuss the score.</t>
        </is>
      </c>
    </row>
    <row r="22">
      <c r="A22" s="7" t="inlineStr">
        <is>
          <t>Score</t>
        </is>
      </c>
      <c r="B22" s="7" t="inlineStr">
        <is>
          <t>What the drill produced</t>
        </is>
      </c>
      <c r="C22" s="7" t="inlineStr"/>
      <c r="D22" s="7" t="inlineStr"/>
      <c r="E22" s="7" t="inlineStr"/>
      <c r="F22" s="7" t="inlineStr"/>
      <c r="G22" s="7" t="inlineStr"/>
    </row>
    <row r="23">
      <c r="A23" s="4" t="inlineStr">
        <is>
          <t>3</t>
        </is>
      </c>
      <c r="B23" s="9" t="inlineStr">
        <is>
          <t>held the published standard unaided, at representative peak volume</t>
        </is>
      </c>
    </row>
    <row r="24">
      <c r="A24" s="4" t="inlineStr">
        <is>
          <t>2</t>
        </is>
      </c>
      <c r="B24" s="9" t="inlineStr">
        <is>
          <t>held it unaided at low volume; peak untested or marginal</t>
        </is>
      </c>
    </row>
    <row r="25">
      <c r="A25" s="4" t="inlineStr">
        <is>
          <t>1</t>
        </is>
      </c>
      <c r="B25" s="9" t="inlineStr">
        <is>
          <t>completed it unaided but missed the standard — the promise does not survive an outage</t>
        </is>
      </c>
    </row>
    <row r="26">
      <c r="A26" s="4" t="inlineStr">
        <is>
          <t>0</t>
        </is>
      </c>
      <c r="B26" s="9" t="inlineStr">
        <is>
          <t>could not complete it unaided, or it has not been drilled</t>
        </is>
      </c>
    </row>
  </sheetData>
  <dataValidations count="2">
    <dataValidation sqref="I9:I12" showDropDown="0" showInputMessage="0" showErrorMessage="1" allowBlank="1" errorTitle="Enter a real date" error="Type a date. 'Soon' and 'later' are not dates, and the gate checks for a real one." type="date" operator="greaterThan">
      <formula1>DATE(2020,1,1)</formula1>
    </dataValidation>
    <dataValidation sqref="B9:C12" showDropDown="0" showInputMessage="0" showErrorMessage="1" allowBlank="1" errorTitle="Out of range" error="Enter a number between 0 and 3." type="whole" operator="between">
      <formula1>0</formula1>
      <formula2>3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36" customWidth="1" min="3" max="3"/>
    <col width="52" customWidth="1" min="4" max="4"/>
    <col width="46" customWidth="1" min="5" max="5"/>
    <col width="18" customWidth="1" min="6" max="6"/>
  </cols>
  <sheetData>
    <row r="1">
      <c r="A1" s="1" t="inlineStr">
        <is>
          <t>Execute the disposition — kill, narrow, replace or de-risk</t>
        </is>
      </c>
    </row>
    <row r="2">
      <c r="A2" s="2" t="inlineStr">
        <is>
          <t>Edit the yellow cells. The rest calculates. Free from ePORTS — eports.global/resources</t>
        </is>
      </c>
    </row>
    <row r="3">
      <c r="A3" s="2" t="inlineStr">
        <is>
          <t>The verb comes from the table you wrote before scoring, not from your mood on the day.</t>
        </is>
      </c>
    </row>
    <row r="5">
      <c r="A5" s="2" t="inlineStr">
        <is>
          <t>⚠️ DE-RISK IS GATED. It only counts if you can fill ALL FOUR of the last columns in the</t>
        </is>
      </c>
    </row>
    <row r="6">
      <c r="A6" s="2" t="inlineStr">
        <is>
          <t>meeting. If you cannot, you are deferring — say so, and pick a different verb.</t>
        </is>
      </c>
    </row>
    <row r="8">
      <c r="A8" s="7" t="inlineStr">
        <is>
          <t>Flagged item</t>
        </is>
      </c>
      <c r="B8" s="7" t="inlineStr">
        <is>
          <t>Verb</t>
        </is>
      </c>
      <c r="C8" s="7" t="inlineStr">
        <is>
          <t>The specific control</t>
        </is>
      </c>
      <c r="D8" s="7" t="inlineStr">
        <is>
          <t>Who owns it</t>
        </is>
      </c>
      <c r="E8" s="7" t="inlineStr">
        <is>
          <t>Live from (date)</t>
        </is>
      </c>
      <c r="F8" s="7" t="inlineStr">
        <is>
          <t>Re-score on (date)</t>
        </is>
      </c>
    </row>
    <row r="9">
      <c r="A9" s="5" t="n"/>
      <c r="B9" s="5" t="n"/>
      <c r="C9" s="5" t="n"/>
      <c r="D9" s="5" t="n"/>
      <c r="E9" s="5" t="n"/>
      <c r="F9" s="5" t="n"/>
    </row>
    <row r="10">
      <c r="A10" s="5" t="n"/>
      <c r="B10" s="5" t="n"/>
      <c r="C10" s="5" t="n"/>
      <c r="D10" s="5" t="n"/>
      <c r="E10" s="5" t="n"/>
      <c r="F10" s="5" t="n"/>
    </row>
    <row r="11">
      <c r="A11" s="5" t="n"/>
      <c r="B11" s="5" t="n"/>
      <c r="C11" s="5" t="n"/>
      <c r="D11" s="5" t="n"/>
      <c r="E11" s="5" t="n"/>
      <c r="F11" s="5" t="n"/>
    </row>
    <row r="12">
      <c r="A12" s="5" t="n"/>
      <c r="B12" s="5" t="n"/>
      <c r="C12" s="5" t="n"/>
      <c r="D12" s="5" t="n"/>
      <c r="E12" s="5" t="n"/>
      <c r="F12" s="5" t="n"/>
    </row>
    <row r="13">
      <c r="A13" s="5" t="n"/>
      <c r="B13" s="5" t="n"/>
      <c r="C13" s="5" t="n"/>
      <c r="D13" s="5" t="n"/>
      <c r="E13" s="5" t="n"/>
      <c r="F13" s="5" t="n"/>
    </row>
    <row r="14">
      <c r="A14" s="5" t="n"/>
      <c r="B14" s="5" t="n"/>
      <c r="C14" s="5" t="n"/>
      <c r="D14" s="5" t="n"/>
      <c r="E14" s="5" t="n"/>
      <c r="F14" s="5" t="n"/>
    </row>
    <row r="15">
      <c r="A15" s="5" t="n"/>
      <c r="B15" s="5" t="n"/>
      <c r="C15" s="5" t="n"/>
      <c r="D15" s="5" t="n"/>
      <c r="E15" s="5" t="n"/>
      <c r="F15" s="5" t="n"/>
    </row>
    <row r="16">
      <c r="A16" s="5" t="n"/>
      <c r="B16" s="5" t="n"/>
      <c r="C16" s="5" t="n"/>
      <c r="D16" s="5" t="n"/>
      <c r="E16" s="5" t="n"/>
      <c r="F16" s="5" t="n"/>
    </row>
    <row r="20">
      <c r="A20" s="3" t="inlineStr">
        <is>
          <t>DE-RISK GATE</t>
        </is>
      </c>
    </row>
    <row r="21">
      <c r="A21" s="6">
        <f>IF(COUNTA(A9)=0,"",IF(COUNTIF('2 Score it'!$A$9:$A$12,A9)=0,"FAIL - that is not one of the four gates",IF(COUNTA(B9)=0,"FAIL - no verb chosen",IF(AND(LOWER(TRIM(B9))="de-risk",INDEX('2 Score it'!$F$9:$F$12,MATCH(A9,'2 Score it'!$A$9:$A$12,0))="clear"),IF(OR(COUNTA(C9)=0,COUNTA(D9)=0,NOT(ISNUMBER(E9)),NOT(ISNUMBER(F9))),"DEFERRAL, not a de-risk - it needs a control, an owner, a live DATE and a re-score DATE","valid de-risk"),IF(COUNTA(INDEX('1 Thresholds first'!$B$17:$B$20,MATCH(A9,'1 Thresholds first'!$A$17:$A$20,0)))=0,"FAIL - no verb was pre-registered for this gate. Go back to sheet 1.",IF(AND(LOWER(TRIM(B9))&lt;&gt;LOWER(TRIM(INDEX('1 Thresholds first'!$B$17:$B$20,MATCH(A9,'1 Thresholds first'!$A$17:$A$20,0)))),LOWER(TRIM(B9))&lt;&gt;LOWER(TRIM(INDEX('1 Thresholds first'!$C$17:$C$20,MATCH(A9,'1 Thresholds first'!$A$17:$A$20,0))))),"FAIL - that is not a verb you pre-registered for this gate",IF(LOWER(TRIM(B9))="de-risk",IF(OR(COUNTA(C9)=0,COUNTA(D9)=0,NOT(ISNUMBER(E9)),NOT(ISNUMBER(F9))),"DEFERRAL, not a de-risk - it needs a control, an owner, a live DATE and a re-score DATE","valid de-risk"),IF(OR(COUNTA(D9)=0,NOT(ISNUMBER(E9))),"FAIL - every decision needs an owner and a real date","ok - "&amp;LOWER(TRIM(B9))&amp;", owned and dated"))))))))</f>
        <v/>
      </c>
    </row>
    <row r="22">
      <c r="A22" s="6">
        <f>IF(COUNTA(A10)=0,"",IF(COUNTIF('2 Score it'!$A$9:$A$12,A10)=0,"FAIL - that is not one of the four gates",IF(COUNTA(B10)=0,"FAIL - no verb chosen",IF(AND(LOWER(TRIM(B10))="de-risk",INDEX('2 Score it'!$F$9:$F$12,MATCH(A10,'2 Score it'!$A$9:$A$12,0))="clear"),IF(OR(COUNTA(C10)=0,COUNTA(D10)=0,NOT(ISNUMBER(E10)),NOT(ISNUMBER(F10))),"DEFERRAL, not a de-risk - it needs a control, an owner, a live DATE and a re-score DATE","valid de-risk"),IF(COUNTA(INDEX('1 Thresholds first'!$B$17:$B$20,MATCH(A10,'1 Thresholds first'!$A$17:$A$20,0)))=0,"FAIL - no verb was pre-registered for this gate. Go back to sheet 1.",IF(AND(LOWER(TRIM(B10))&lt;&gt;LOWER(TRIM(INDEX('1 Thresholds first'!$B$17:$B$20,MATCH(A10,'1 Thresholds first'!$A$17:$A$20,0)))),LOWER(TRIM(B10))&lt;&gt;LOWER(TRIM(INDEX('1 Thresholds first'!$C$17:$C$20,MATCH(A10,'1 Thresholds first'!$A$17:$A$20,0))))),"FAIL - that is not a verb you pre-registered for this gate",IF(LOWER(TRIM(B10))="de-risk",IF(OR(COUNTA(C10)=0,COUNTA(D10)=0,NOT(ISNUMBER(E10)),NOT(ISNUMBER(F10))),"DEFERRAL, not a de-risk - it needs a control, an owner, a live DATE and a re-score DATE","valid de-risk"),IF(OR(COUNTA(D10)=0,NOT(ISNUMBER(E10))),"FAIL - every decision needs an owner and a real date","ok - "&amp;LOWER(TRIM(B10))&amp;", owned and dated"))))))))</f>
        <v/>
      </c>
    </row>
    <row r="23">
      <c r="A23" s="6">
        <f>IF(COUNTA(A11)=0,"",IF(COUNTIF('2 Score it'!$A$9:$A$12,A11)=0,"FAIL - that is not one of the four gates",IF(COUNTA(B11)=0,"FAIL - no verb chosen",IF(AND(LOWER(TRIM(B11))="de-risk",INDEX('2 Score it'!$F$9:$F$12,MATCH(A11,'2 Score it'!$A$9:$A$12,0))="clear"),IF(OR(COUNTA(C11)=0,COUNTA(D11)=0,NOT(ISNUMBER(E11)),NOT(ISNUMBER(F11))),"DEFERRAL, not a de-risk - it needs a control, an owner, a live DATE and a re-score DATE","valid de-risk"),IF(COUNTA(INDEX('1 Thresholds first'!$B$17:$B$20,MATCH(A11,'1 Thresholds first'!$A$17:$A$20,0)))=0,"FAIL - no verb was pre-registered for this gate. Go back to sheet 1.",IF(AND(LOWER(TRIM(B11))&lt;&gt;LOWER(TRIM(INDEX('1 Thresholds first'!$B$17:$B$20,MATCH(A11,'1 Thresholds first'!$A$17:$A$20,0)))),LOWER(TRIM(B11))&lt;&gt;LOWER(TRIM(INDEX('1 Thresholds first'!$C$17:$C$20,MATCH(A11,'1 Thresholds first'!$A$17:$A$20,0))))),"FAIL - that is not a verb you pre-registered for this gate",IF(LOWER(TRIM(B11))="de-risk",IF(OR(COUNTA(C11)=0,COUNTA(D11)=0,NOT(ISNUMBER(E11)),NOT(ISNUMBER(F11))),"DEFERRAL, not a de-risk - it needs a control, an owner, a live DATE and a re-score DATE","valid de-risk"),IF(OR(COUNTA(D11)=0,NOT(ISNUMBER(E11))),"FAIL - every decision needs an owner and a real date","ok - "&amp;LOWER(TRIM(B11))&amp;", owned and dated"))))))))</f>
        <v/>
      </c>
    </row>
    <row r="24">
      <c r="A24" s="6">
        <f>IF(COUNTA(A12)=0,"",IF(COUNTIF('2 Score it'!$A$9:$A$12,A12)=0,"FAIL - that is not one of the four gates",IF(COUNTA(B12)=0,"FAIL - no verb chosen",IF(AND(LOWER(TRIM(B12))="de-risk",INDEX('2 Score it'!$F$9:$F$12,MATCH(A12,'2 Score it'!$A$9:$A$12,0))="clear"),IF(OR(COUNTA(C12)=0,COUNTA(D12)=0,NOT(ISNUMBER(E12)),NOT(ISNUMBER(F12))),"DEFERRAL, not a de-risk - it needs a control, an owner, a live DATE and a re-score DATE","valid de-risk"),IF(COUNTA(INDEX('1 Thresholds first'!$B$17:$B$20,MATCH(A12,'1 Thresholds first'!$A$17:$A$20,0)))=0,"FAIL - no verb was pre-registered for this gate. Go back to sheet 1.",IF(AND(LOWER(TRIM(B12))&lt;&gt;LOWER(TRIM(INDEX('1 Thresholds first'!$B$17:$B$20,MATCH(A12,'1 Thresholds first'!$A$17:$A$20,0)))),LOWER(TRIM(B12))&lt;&gt;LOWER(TRIM(INDEX('1 Thresholds first'!$C$17:$C$20,MATCH(A12,'1 Thresholds first'!$A$17:$A$20,0))))),"FAIL - that is not a verb you pre-registered for this gate",IF(LOWER(TRIM(B12))="de-risk",IF(OR(COUNTA(C12)=0,COUNTA(D12)=0,NOT(ISNUMBER(E12)),NOT(ISNUMBER(F12))),"DEFERRAL, not a de-risk - it needs a control, an owner, a live DATE and a re-score DATE","valid de-risk"),IF(OR(COUNTA(D12)=0,NOT(ISNUMBER(E12))),"FAIL - every decision needs an owner and a real date","ok - "&amp;LOWER(TRIM(B12))&amp;", owned and dated"))))))))</f>
        <v/>
      </c>
    </row>
    <row r="25">
      <c r="A25" s="6">
        <f>IF(COUNTA(A13)=0,"",IF(COUNTIF('2 Score it'!$A$9:$A$12,A13)=0,"FAIL - that is not one of the four gates",IF(COUNTA(B13)=0,"FAIL - no verb chosen",IF(AND(LOWER(TRIM(B13))="de-risk",INDEX('2 Score it'!$F$9:$F$12,MATCH(A13,'2 Score it'!$A$9:$A$12,0))="clear"),IF(OR(COUNTA(C13)=0,COUNTA(D13)=0,NOT(ISNUMBER(E13)),NOT(ISNUMBER(F13))),"DEFERRAL, not a de-risk - it needs a control, an owner, a live DATE and a re-score DATE","valid de-risk"),IF(COUNTA(INDEX('1 Thresholds first'!$B$17:$B$20,MATCH(A13,'1 Thresholds first'!$A$17:$A$20,0)))=0,"FAIL - no verb was pre-registered for this gate. Go back to sheet 1.",IF(AND(LOWER(TRIM(B13))&lt;&gt;LOWER(TRIM(INDEX('1 Thresholds first'!$B$17:$B$20,MATCH(A13,'1 Thresholds first'!$A$17:$A$20,0)))),LOWER(TRIM(B13))&lt;&gt;LOWER(TRIM(INDEX('1 Thresholds first'!$C$17:$C$20,MATCH(A13,'1 Thresholds first'!$A$17:$A$20,0))))),"FAIL - that is not a verb you pre-registered for this gate",IF(LOWER(TRIM(B13))="de-risk",IF(OR(COUNTA(C13)=0,COUNTA(D13)=0,NOT(ISNUMBER(E13)),NOT(ISNUMBER(F13))),"DEFERRAL, not a de-risk - it needs a control, an owner, a live DATE and a re-score DATE","valid de-risk"),IF(OR(COUNTA(D13)=0,NOT(ISNUMBER(E13))),"FAIL - every decision needs an owner and a real date","ok - "&amp;LOWER(TRIM(B13))&amp;", owned and dated"))))))))</f>
        <v/>
      </c>
    </row>
    <row r="26">
      <c r="A26" s="6">
        <f>IF(COUNTA(A14)=0,"",IF(COUNTIF('2 Score it'!$A$9:$A$12,A14)=0,"FAIL - that is not one of the four gates",IF(COUNTA(B14)=0,"FAIL - no verb chosen",IF(AND(LOWER(TRIM(B14))="de-risk",INDEX('2 Score it'!$F$9:$F$12,MATCH(A14,'2 Score it'!$A$9:$A$12,0))="clear"),IF(OR(COUNTA(C14)=0,COUNTA(D14)=0,NOT(ISNUMBER(E14)),NOT(ISNUMBER(F14))),"DEFERRAL, not a de-risk - it needs a control, an owner, a live DATE and a re-score DATE","valid de-risk"),IF(COUNTA(INDEX('1 Thresholds first'!$B$17:$B$20,MATCH(A14,'1 Thresholds first'!$A$17:$A$20,0)))=0,"FAIL - no verb was pre-registered for this gate. Go back to sheet 1.",IF(AND(LOWER(TRIM(B14))&lt;&gt;LOWER(TRIM(INDEX('1 Thresholds first'!$B$17:$B$20,MATCH(A14,'1 Thresholds first'!$A$17:$A$20,0)))),LOWER(TRIM(B14))&lt;&gt;LOWER(TRIM(INDEX('1 Thresholds first'!$C$17:$C$20,MATCH(A14,'1 Thresholds first'!$A$17:$A$20,0))))),"FAIL - that is not a verb you pre-registered for this gate",IF(LOWER(TRIM(B14))="de-risk",IF(OR(COUNTA(C14)=0,COUNTA(D14)=0,NOT(ISNUMBER(E14)),NOT(ISNUMBER(F14))),"DEFERRAL, not a de-risk - it needs a control, an owner, a live DATE and a re-score DATE","valid de-risk"),IF(OR(COUNTA(D14)=0,NOT(ISNUMBER(E14))),"FAIL - every decision needs an owner and a real date","ok - "&amp;LOWER(TRIM(B14))&amp;", owned and dated"))))))))</f>
        <v/>
      </c>
    </row>
    <row r="27">
      <c r="A27" s="6">
        <f>IF(COUNTA(A15)=0,"",IF(COUNTIF('2 Score it'!$A$9:$A$12,A15)=0,"FAIL - that is not one of the four gates",IF(COUNTA(B15)=0,"FAIL - no verb chosen",IF(AND(LOWER(TRIM(B15))="de-risk",INDEX('2 Score it'!$F$9:$F$12,MATCH(A15,'2 Score it'!$A$9:$A$12,0))="clear"),IF(OR(COUNTA(C15)=0,COUNTA(D15)=0,NOT(ISNUMBER(E15)),NOT(ISNUMBER(F15))),"DEFERRAL, not a de-risk - it needs a control, an owner, a live DATE and a re-score DATE","valid de-risk"),IF(COUNTA(INDEX('1 Thresholds first'!$B$17:$B$20,MATCH(A15,'1 Thresholds first'!$A$17:$A$20,0)))=0,"FAIL - no verb was pre-registered for this gate. Go back to sheet 1.",IF(AND(LOWER(TRIM(B15))&lt;&gt;LOWER(TRIM(INDEX('1 Thresholds first'!$B$17:$B$20,MATCH(A15,'1 Thresholds first'!$A$17:$A$20,0)))),LOWER(TRIM(B15))&lt;&gt;LOWER(TRIM(INDEX('1 Thresholds first'!$C$17:$C$20,MATCH(A15,'1 Thresholds first'!$A$17:$A$20,0))))),"FAIL - that is not a verb you pre-registered for this gate",IF(LOWER(TRIM(B15))="de-risk",IF(OR(COUNTA(C15)=0,COUNTA(D15)=0,NOT(ISNUMBER(E15)),NOT(ISNUMBER(F15))),"DEFERRAL, not a de-risk - it needs a control, an owner, a live DATE and a re-score DATE","valid de-risk"),IF(OR(COUNTA(D15)=0,NOT(ISNUMBER(E15))),"FAIL - every decision needs an owner and a real date","ok - "&amp;LOWER(TRIM(B15))&amp;", owned and dated"))))))))</f>
        <v/>
      </c>
    </row>
    <row r="28">
      <c r="A28" s="6">
        <f>IF(COUNTA(A16)=0,"",IF(COUNTIF('2 Score it'!$A$9:$A$12,A16)=0,"FAIL - that is not one of the four gates",IF(COUNTA(B16)=0,"FAIL - no verb chosen",IF(AND(LOWER(TRIM(B16))="de-risk",INDEX('2 Score it'!$F$9:$F$12,MATCH(A16,'2 Score it'!$A$9:$A$12,0))="clear"),IF(OR(COUNTA(C16)=0,COUNTA(D16)=0,NOT(ISNUMBER(E16)),NOT(ISNUMBER(F16))),"DEFERRAL, not a de-risk - it needs a control, an owner, a live DATE and a re-score DATE","valid de-risk"),IF(COUNTA(INDEX('1 Thresholds first'!$B$17:$B$20,MATCH(A16,'1 Thresholds first'!$A$17:$A$20,0)))=0,"FAIL - no verb was pre-registered for this gate. Go back to sheet 1.",IF(AND(LOWER(TRIM(B16))&lt;&gt;LOWER(TRIM(INDEX('1 Thresholds first'!$B$17:$B$20,MATCH(A16,'1 Thresholds first'!$A$17:$A$20,0)))),LOWER(TRIM(B16))&lt;&gt;LOWER(TRIM(INDEX('1 Thresholds first'!$C$17:$C$20,MATCH(A16,'1 Thresholds first'!$A$17:$A$20,0))))),"FAIL - that is not a verb you pre-registered for this gate",IF(LOWER(TRIM(B16))="de-risk",IF(OR(COUNTA(C16)=0,COUNTA(D16)=0,NOT(ISNUMBER(E16)),NOT(ISNUMBER(F16))),"DEFERRAL, not a de-risk - it needs a control, an owner, a live DATE and a re-score DATE","valid de-risk"),IF(OR(COUNTA(D16)=0,NOT(ISNUMBER(E16))),"FAIL - every decision needs an owner and a real date","ok - "&amp;LOWER(TRIM(B16))&amp;", owned and dated"))))))))</f>
        <v/>
      </c>
    </row>
    <row r="31">
      <c r="A31" s="3" t="inlineStr">
        <is>
          <t>PER-GATE COVERAGE — matched by name, not counted</t>
        </is>
      </c>
    </row>
    <row r="32">
      <c r="A32" s="7" t="inlineStr">
        <is>
          <t>Gate</t>
        </is>
      </c>
      <c r="B32" s="7" t="inlineStr">
        <is>
          <t>Scoring sheet says</t>
        </is>
      </c>
      <c r="C32" s="7" t="inlineStr">
        <is>
          <t>Actions obliged</t>
        </is>
      </c>
      <c r="D32" s="7" t="inlineStr">
        <is>
          <t>Covered?</t>
        </is>
      </c>
      <c r="E32" s="7" t="inlineStr">
        <is>
          <t>Lowest-scoring, and de-risked?</t>
        </is>
      </c>
      <c r="F32" s="7" t="inlineStr"/>
    </row>
    <row r="33">
      <c r="A33" s="9">
        <f>'2 Score it'!A9</f>
        <v/>
      </c>
      <c r="B33" s="9">
        <f>'2 Score it'!F9</f>
        <v/>
      </c>
      <c r="C33" s="9">
        <f>COUNTA(INDEX('1 Thresholds first'!$B$17:$B$20,MATCH(A33,'1 Thresholds first'!$A$17:$A$20,0)))+COUNTA(INDEX('1 Thresholds first'!$C$17:$C$20,MATCH(A33,'1 Thresholds first'!$A$17:$A$20,0)))</f>
        <v/>
      </c>
      <c r="D33" s="6">
        <f>IF(COUNTA(B33)=0,"NOT SCORED - treat as FAIL",IF(B33="clear","clear - nothing owed",IF(C33=0,"NOT COVERED - no verb was pre-registered for this gate",IF(LEFT(INDEX('1 Thresholds first'!$E$17:$E$20,MATCH(A33,'1 Thresholds first'!$A$17:$A$20,0)),15)="NOT TWO ACTIONS","NOT COVERED - the pre-registration for this gate is invalid: its second verb repeats the first. Fix sheet 1.",IF(COUNTIFS($A$9:$A$16,A33,$B$9:$B$16,INDEX('1 Thresholds first'!$B$17:$B$20,MATCH(A33,'1 Thresholds first'!$A$17:$A$20,0)),$A$21:$A$28,"ok*")+COUNTIFS($A$9:$A$16,A33,$B$9:$B$16,INDEX('1 Thresholds first'!$B$17:$B$20,MATCH(A33,'1 Thresholds first'!$A$17:$A$20,0)),$A$21:$A$28,"valid*")=0,"NOT COVERED - the pre-registered verb "&amp;INDEX('1 Thresholds first'!$B$17:$B$20,MATCH(A33,'1 Thresholds first'!$A$17:$A$20,0))&amp;" has no complete decision",IF(AND(COUNTA(INDEX('1 Thresholds first'!$C$17:$C$20,MATCH(A33,'1 Thresholds first'!$A$17:$A$20,0)))&gt;0,COUNTIFS($A$9:$A$16,A33,$B$9:$B$16,INDEX('1 Thresholds first'!$C$17:$C$20,MATCH(A33,'1 Thresholds first'!$A$17:$A$20,0)),$A$21:$A$28,"ok*")+COUNTIFS($A$9:$A$16,A33,$B$9:$B$16,INDEX('1 Thresholds first'!$C$17:$C$20,MATCH(A33,'1 Thresholds first'!$A$17:$A$20,0)),$A$21:$A$28,"valid*")=0),"NOT COVERED - you also obliged "&amp;INDEX('1 Thresholds first'!$C$17:$C$20,MATCH(A33,'1 Thresholds first'!$A$17:$A$20,0))&amp;" here, and it has no complete decision","covered"))))))</f>
        <v/>
      </c>
      <c r="E33" s="6">
        <f>IF(NOT(ISNUMBER('2 Score it'!B9)),"",IF(MIN('2 Score it'!B9,'2 Score it'!C9)&gt;MIN('2 Score it'!$B$9:$C$12),"not the lowest",IF(COUNTIFS($A$9:$A$16,A33,$A$21:$A$28,"valid de-risk")&gt;0,"lowest, and de-risked","LOWEST, NOT DE-RISKED")))</f>
        <v/>
      </c>
    </row>
    <row r="34">
      <c r="A34" s="9">
        <f>'2 Score it'!A10</f>
        <v/>
      </c>
      <c r="B34" s="9">
        <f>'2 Score it'!F10</f>
        <v/>
      </c>
      <c r="C34" s="9">
        <f>COUNTA(INDEX('1 Thresholds first'!$B$17:$B$20,MATCH(A34,'1 Thresholds first'!$A$17:$A$20,0)))+COUNTA(INDEX('1 Thresholds first'!$C$17:$C$20,MATCH(A34,'1 Thresholds first'!$A$17:$A$20,0)))</f>
        <v/>
      </c>
      <c r="D34" s="6">
        <f>IF(COUNTA(B34)=0,"NOT SCORED - treat as FAIL",IF(B34="clear","clear - nothing owed",IF(C34=0,"NOT COVERED - no verb was pre-registered for this gate",IF(LEFT(INDEX('1 Thresholds first'!$E$17:$E$20,MATCH(A34,'1 Thresholds first'!$A$17:$A$20,0)),15)="NOT TWO ACTIONS","NOT COVERED - the pre-registration for this gate is invalid: its second verb repeats the first. Fix sheet 1.",IF(COUNTIFS($A$9:$A$16,A34,$B$9:$B$16,INDEX('1 Thresholds first'!$B$17:$B$20,MATCH(A34,'1 Thresholds first'!$A$17:$A$20,0)),$A$21:$A$28,"ok*")+COUNTIFS($A$9:$A$16,A34,$B$9:$B$16,INDEX('1 Thresholds first'!$B$17:$B$20,MATCH(A34,'1 Thresholds first'!$A$17:$A$20,0)),$A$21:$A$28,"valid*")=0,"NOT COVERED - the pre-registered verb "&amp;INDEX('1 Thresholds first'!$B$17:$B$20,MATCH(A34,'1 Thresholds first'!$A$17:$A$20,0))&amp;" has no complete decision",IF(AND(COUNTA(INDEX('1 Thresholds first'!$C$17:$C$20,MATCH(A34,'1 Thresholds first'!$A$17:$A$20,0)))&gt;0,COUNTIFS($A$9:$A$16,A34,$B$9:$B$16,INDEX('1 Thresholds first'!$C$17:$C$20,MATCH(A34,'1 Thresholds first'!$A$17:$A$20,0)),$A$21:$A$28,"ok*")+COUNTIFS($A$9:$A$16,A34,$B$9:$B$16,INDEX('1 Thresholds first'!$C$17:$C$20,MATCH(A34,'1 Thresholds first'!$A$17:$A$20,0)),$A$21:$A$28,"valid*")=0),"NOT COVERED - you also obliged "&amp;INDEX('1 Thresholds first'!$C$17:$C$20,MATCH(A34,'1 Thresholds first'!$A$17:$A$20,0))&amp;" here, and it has no complete decision","covered"))))))</f>
        <v/>
      </c>
      <c r="E34" s="6">
        <f>IF(NOT(ISNUMBER('2 Score it'!B10)),"",IF(MIN('2 Score it'!B10,'2 Score it'!C10)&gt;MIN('2 Score it'!$B$9:$C$12),"not the lowest",IF(COUNTIFS($A$9:$A$16,A34,$A$21:$A$28,"valid de-risk")&gt;0,"lowest, and de-risked","LOWEST, NOT DE-RISKED")))</f>
        <v/>
      </c>
    </row>
    <row r="35">
      <c r="A35" s="9">
        <f>'2 Score it'!A11</f>
        <v/>
      </c>
      <c r="B35" s="9">
        <f>'2 Score it'!F11</f>
        <v/>
      </c>
      <c r="C35" s="9">
        <f>COUNTA(INDEX('1 Thresholds first'!$B$17:$B$20,MATCH(A35,'1 Thresholds first'!$A$17:$A$20,0)))+COUNTA(INDEX('1 Thresholds first'!$C$17:$C$20,MATCH(A35,'1 Thresholds first'!$A$17:$A$20,0)))</f>
        <v/>
      </c>
      <c r="D35" s="6">
        <f>IF(COUNTA(B35)=0,"NOT SCORED - treat as FAIL",IF(B35="clear","clear - nothing owed",IF(C35=0,"NOT COVERED - no verb was pre-registered for this gate",IF(LEFT(INDEX('1 Thresholds first'!$E$17:$E$20,MATCH(A35,'1 Thresholds first'!$A$17:$A$20,0)),15)="NOT TWO ACTIONS","NOT COVERED - the pre-registration for this gate is invalid: its second verb repeats the first. Fix sheet 1.",IF(COUNTIFS($A$9:$A$16,A35,$B$9:$B$16,INDEX('1 Thresholds first'!$B$17:$B$20,MATCH(A35,'1 Thresholds first'!$A$17:$A$20,0)),$A$21:$A$28,"ok*")+COUNTIFS($A$9:$A$16,A35,$B$9:$B$16,INDEX('1 Thresholds first'!$B$17:$B$20,MATCH(A35,'1 Thresholds first'!$A$17:$A$20,0)),$A$21:$A$28,"valid*")=0,"NOT COVERED - the pre-registered verb "&amp;INDEX('1 Thresholds first'!$B$17:$B$20,MATCH(A35,'1 Thresholds first'!$A$17:$A$20,0))&amp;" has no complete decision",IF(AND(COUNTA(INDEX('1 Thresholds first'!$C$17:$C$20,MATCH(A35,'1 Thresholds first'!$A$17:$A$20,0)))&gt;0,COUNTIFS($A$9:$A$16,A35,$B$9:$B$16,INDEX('1 Thresholds first'!$C$17:$C$20,MATCH(A35,'1 Thresholds first'!$A$17:$A$20,0)),$A$21:$A$28,"ok*")+COUNTIFS($A$9:$A$16,A35,$B$9:$B$16,INDEX('1 Thresholds first'!$C$17:$C$20,MATCH(A35,'1 Thresholds first'!$A$17:$A$20,0)),$A$21:$A$28,"valid*")=0),"NOT COVERED - you also obliged "&amp;INDEX('1 Thresholds first'!$C$17:$C$20,MATCH(A35,'1 Thresholds first'!$A$17:$A$20,0))&amp;" here, and it has no complete decision","covered"))))))</f>
        <v/>
      </c>
      <c r="E35" s="6">
        <f>IF(NOT(ISNUMBER('2 Score it'!B11)),"",IF(MIN('2 Score it'!B11,'2 Score it'!C11)&gt;MIN('2 Score it'!$B$9:$C$12),"not the lowest",IF(COUNTIFS($A$9:$A$16,A35,$A$21:$A$28,"valid de-risk")&gt;0,"lowest, and de-risked","LOWEST, NOT DE-RISKED")))</f>
        <v/>
      </c>
    </row>
    <row r="36">
      <c r="A36" s="9">
        <f>'2 Score it'!A12</f>
        <v/>
      </c>
      <c r="B36" s="9">
        <f>'2 Score it'!F12</f>
        <v/>
      </c>
      <c r="C36" s="9">
        <f>COUNTA(INDEX('1 Thresholds first'!$B$17:$B$20,MATCH(A36,'1 Thresholds first'!$A$17:$A$20,0)))+COUNTA(INDEX('1 Thresholds first'!$C$17:$C$20,MATCH(A36,'1 Thresholds first'!$A$17:$A$20,0)))</f>
        <v/>
      </c>
      <c r="D36" s="6">
        <f>IF(COUNTA(B36)=0,"NOT SCORED - treat as FAIL",IF(B36="clear","clear - nothing owed",IF(C36=0,"NOT COVERED - no verb was pre-registered for this gate",IF(LEFT(INDEX('1 Thresholds first'!$E$17:$E$20,MATCH(A36,'1 Thresholds first'!$A$17:$A$20,0)),15)="NOT TWO ACTIONS","NOT COVERED - the pre-registration for this gate is invalid: its second verb repeats the first. Fix sheet 1.",IF(COUNTIFS($A$9:$A$16,A36,$B$9:$B$16,INDEX('1 Thresholds first'!$B$17:$B$20,MATCH(A36,'1 Thresholds first'!$A$17:$A$20,0)),$A$21:$A$28,"ok*")+COUNTIFS($A$9:$A$16,A36,$B$9:$B$16,INDEX('1 Thresholds first'!$B$17:$B$20,MATCH(A36,'1 Thresholds first'!$A$17:$A$20,0)),$A$21:$A$28,"valid*")=0,"NOT COVERED - the pre-registered verb "&amp;INDEX('1 Thresholds first'!$B$17:$B$20,MATCH(A36,'1 Thresholds first'!$A$17:$A$20,0))&amp;" has no complete decision",IF(AND(COUNTA(INDEX('1 Thresholds first'!$C$17:$C$20,MATCH(A36,'1 Thresholds first'!$A$17:$A$20,0)))&gt;0,COUNTIFS($A$9:$A$16,A36,$B$9:$B$16,INDEX('1 Thresholds first'!$C$17:$C$20,MATCH(A36,'1 Thresholds first'!$A$17:$A$20,0)),$A$21:$A$28,"ok*")+COUNTIFS($A$9:$A$16,A36,$B$9:$B$16,INDEX('1 Thresholds first'!$C$17:$C$20,MATCH(A36,'1 Thresholds first'!$A$17:$A$20,0)),$A$21:$A$28,"valid*")=0),"NOT COVERED - you also obliged "&amp;INDEX('1 Thresholds first'!$C$17:$C$20,MATCH(A36,'1 Thresholds first'!$A$17:$A$20,0))&amp;" here, and it has no complete decision","covered"))))))</f>
        <v/>
      </c>
      <c r="E36" s="6">
        <f>IF(NOT(ISNUMBER('2 Score it'!B12)),"",IF(MIN('2 Score it'!B12,'2 Score it'!C12)&gt;MIN('2 Score it'!$B$9:$C$12),"not the lowest",IF(COUNTIFS($A$9:$A$16,A36,$A$21:$A$28,"valid de-risk")&gt;0,"lowest, and de-risked","LOWEST, NOT DE-RISKED")))</f>
        <v/>
      </c>
    </row>
    <row r="38">
      <c r="A38" s="4" t="inlineStr">
        <is>
          <t>ALL FLAGS DEALT WITH?</t>
        </is>
      </c>
      <c r="B38" s="6">
        <f>IF(COUNTIF(D33:D36,"NOT*")&gt;0,"NOT DONE - see the per-gate coverage above",IF(COUNTIF(D33:D36,"covered")&gt;0,"all flagged gates decided, owned and dated",IF(MIN('2 Score it'!$B$9:$C$12)&gt;=3,"nothing owed - all four gates scored 3. Record continue unchanged at the review.",IF(COUNTIF(E33:E36,"lowest, and de-risked")=0,"NOT DONE - nothing was flagged, but a score is under 3. De-risk one of the LOWEST-scoring gates - any one of a tie will do.","lowest-scoring gate de-risked"))))</f>
        <v/>
      </c>
    </row>
    <row r="40">
      <c r="A40" s="2" t="inlineStr">
        <is>
          <t>If a client reorganized around what you are changing: tell them yourself and early,</t>
        </is>
      </c>
    </row>
    <row r="41">
      <c r="A41" s="2" t="inlineStr">
        <is>
          <t>give them a transition long enough to rebuild what they dropped, and say the bad</t>
        </is>
      </c>
    </row>
    <row r="42">
      <c r="A42" s="2" t="inlineStr">
        <is>
          <t>part plainly. They dropped it on your word. That is the invoice, and it is due here.</t>
        </is>
      </c>
    </row>
  </sheetData>
  <dataValidations count="4">
    <dataValidation sqref="B9:B16" showDropDown="0" showInputMessage="0" showErrorMessage="1" allowBlank="1" errorTitle="Choose from the list" error="Pick one of: kill,narrow,replace,de-risk" type="list">
      <formula1>"kill,narrow,replace,de-risk"</formula1>
    </dataValidation>
    <dataValidation sqref="A9:A16" showDropDown="0" showInputMessage="0" showErrorMessage="1" allowBlank="1" errorTitle="Pick a gate" error="Choose one of the four gates from the scoring sheet." type="list">
      <formula1>='2 Score it'!$A$9:$A$12</formula1>
    </dataValidation>
    <dataValidation sqref="E9:E16" showDropDown="0" showInputMessage="0" showErrorMessage="1" allowBlank="1" errorTitle="Enter a real date" error="Type a date. 'Soon' and 'later' are not dates, and the gate checks for a real one." type="date" operator="greaterThan">
      <formula1>DATE(2020,1,1)</formula1>
    </dataValidation>
    <dataValidation sqref="F9:F16" showDropDown="0" showInputMessage="0" showErrorMessage="1" allowBlank="1" errorTitle="Enter a real date" error="Type a date. 'Soon' and 'later' are not dates, and the gate checks for a real one." type="date" operator="greaterThan">
      <formula1>DATE(2020,1,1)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5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22" customWidth="1" min="3" max="3"/>
    <col width="40" customWidth="1" min="4" max="4"/>
    <col width="22" customWidth="1" min="5" max="5"/>
    <col width="44" customWidth="1" min="6" max="6"/>
  </cols>
  <sheetData>
    <row r="1">
      <c r="A1" s="1" t="inlineStr">
        <is>
          <t>The quarterly edge review — and the one number</t>
        </is>
      </c>
    </row>
    <row r="2">
      <c r="A2" s="2" t="inlineStr">
        <is>
          <t>Edit the yellow cells. The rest calculates. Free from ePORTS — eports.global/resources</t>
        </is>
      </c>
    </row>
    <row r="3">
      <c r="A3" s="2" t="inlineStr">
        <is>
          <t>90 minutes. Four roles across at least three people, one of whom is not you: the candidate owner, the checker,</t>
        </is>
      </c>
    </row>
    <row r="4">
      <c r="A4" s="2" t="inlineStr">
        <is>
          <t>the exception authority. Four items, in this order. Book all four dates at once.</t>
        </is>
      </c>
    </row>
    <row r="6">
      <c r="A6" s="2" t="inlineStr">
        <is>
          <t>DECISION RIGHTS: it may revise the rule; move a threshold with a logged reason (never</t>
        </is>
      </c>
    </row>
    <row r="7">
      <c r="A7" s="2" t="inlineStr">
        <is>
          <t>in the same meeting that scored against it); promote a deferred candidate; narrow, cap</t>
        </is>
      </c>
    </row>
    <row r="8">
      <c r="A8" s="2" t="inlineStr">
        <is>
          <t>or retire the current one. It MUST produce one dated action with a name against it.</t>
        </is>
      </c>
    </row>
    <row r="9">
      <c r="A9" s="2" t="inlineStr">
        <is>
          <t>⚠️ 'Continue unchanged' is a valid result ONLY when every gate scores 3 -- record it as a decision, with the evidence.</t>
        </is>
      </c>
    </row>
    <row r="11">
      <c r="A11" s="3" t="inlineStr">
        <is>
          <t>THE COPY-COST LOG — the book's one headline metric</t>
        </is>
      </c>
    </row>
    <row r="12">
      <c r="A12" s="2" t="inlineStr">
        <is>
          <t>What a competent rival would have to assemble to match you. Delete every line they</t>
        </is>
      </c>
    </row>
    <row r="13">
      <c r="A13" s="2" t="inlineStr">
        <is>
          <t>could BUY. Put months against what is left. Rising = compounding. Flat = running.</t>
        </is>
      </c>
    </row>
    <row r="14">
      <c r="A14" s="2" t="inlineStr">
        <is>
          <t>Falling = decaying, and it is almost never because you got worse.</t>
        </is>
      </c>
    </row>
    <row r="16">
      <c r="A16" s="7" t="inlineStr">
        <is>
          <t>Quarter</t>
        </is>
      </c>
      <c r="B16" s="7" t="inlineStr">
        <is>
          <t>Copy cost (months)</t>
        </is>
      </c>
      <c r="C16" s="7" t="inlineStr">
        <is>
          <t>Change</t>
        </is>
      </c>
      <c r="D16" s="7" t="inlineStr">
        <is>
          <t>What moved, and why</t>
        </is>
      </c>
      <c r="E16" s="7" t="inlineStr">
        <is>
          <t>Reviewed by</t>
        </is>
      </c>
    </row>
    <row r="17">
      <c r="A17" s="5" t="n"/>
      <c r="B17" s="5" t="n"/>
      <c r="C17" s="12" t="n"/>
      <c r="D17" s="5" t="n"/>
      <c r="E17" s="5" t="n"/>
    </row>
    <row r="18">
      <c r="A18" s="5" t="n"/>
      <c r="B18" s="5" t="n"/>
      <c r="C18" s="6">
        <f>IF(OR(COUNT(B18)=0,COUNT(B17)=0),"—",B18-B17)</f>
        <v/>
      </c>
      <c r="D18" s="5" t="n"/>
      <c r="E18" s="5" t="n"/>
    </row>
    <row r="19">
      <c r="A19" s="5" t="n"/>
      <c r="B19" s="5" t="n"/>
      <c r="C19" s="6">
        <f>IF(OR(COUNT(B19)=0,COUNT(B18)=0),"—",B19-B18)</f>
        <v/>
      </c>
      <c r="D19" s="5" t="n"/>
      <c r="E19" s="5" t="n"/>
    </row>
    <row r="20">
      <c r="A20" s="5" t="n"/>
      <c r="B20" s="5" t="n"/>
      <c r="C20" s="6">
        <f>IF(OR(COUNT(B20)=0,COUNT(B19)=0),"—",B20-B19)</f>
        <v/>
      </c>
      <c r="D20" s="5" t="n"/>
      <c r="E20" s="5" t="n"/>
    </row>
    <row r="21">
      <c r="A21" s="5" t="n"/>
      <c r="B21" s="5" t="n"/>
      <c r="C21" s="6">
        <f>IF(OR(COUNT(B21)=0,COUNT(B20)=0),"—",B21-B20)</f>
        <v/>
      </c>
      <c r="D21" s="5" t="n"/>
      <c r="E21" s="5" t="n"/>
    </row>
    <row r="22">
      <c r="A22" s="5" t="n"/>
      <c r="B22" s="5" t="n"/>
      <c r="C22" s="6">
        <f>IF(OR(COUNT(B22)=0,COUNT(B21)=0),"—",B22-B21)</f>
        <v/>
      </c>
      <c r="D22" s="5" t="n"/>
      <c r="E22" s="5" t="n"/>
    </row>
    <row r="23">
      <c r="A23" s="5" t="n"/>
      <c r="B23" s="5" t="n"/>
      <c r="C23" s="6">
        <f>IF(OR(COUNT(B23)=0,COUNT(B22)=0),"—",B23-B22)</f>
        <v/>
      </c>
      <c r="D23" s="5" t="n"/>
      <c r="E23" s="5" t="n"/>
    </row>
    <row r="24">
      <c r="A24" s="5" t="n"/>
      <c r="B24" s="5" t="n"/>
      <c r="C24" s="6">
        <f>IF(OR(COUNT(B24)=0,COUNT(B23)=0),"—",B24-B23)</f>
        <v/>
      </c>
      <c r="D24" s="5" t="n"/>
      <c r="E24" s="5" t="n"/>
    </row>
    <row r="26">
      <c r="A26" s="4" t="inlineStr">
        <is>
          <t>THIS QUARTER'S DECISION</t>
        </is>
      </c>
    </row>
    <row r="27">
      <c r="A27" s="7" t="inlineStr">
        <is>
          <t>Decision (pick from the list: revise the rule / move a threshold / narrow / cap / retire / promote a deferred candidate / commission an investigation / continue unchanged / unresolved - reconvene / provisional - role missing)</t>
        </is>
      </c>
      <c r="B27" s="7" t="inlineStr">
        <is>
          <t>Evidence behind it</t>
        </is>
      </c>
      <c r="C27" s="7" t="inlineStr">
        <is>
          <t>Owner</t>
        </is>
      </c>
      <c r="D27" s="7" t="inlineStr">
        <is>
          <t>Date</t>
        </is>
      </c>
      <c r="E27" s="7" t="inlineStr">
        <is>
          <t>Next review</t>
        </is>
      </c>
      <c r="F27" s="11" t="inlineStr">
        <is>
          <t>Row check</t>
        </is>
      </c>
    </row>
    <row r="28">
      <c r="A28" s="5" t="n"/>
      <c r="B28" s="5" t="n"/>
      <c r="C28" s="5" t="n"/>
      <c r="D28" s="5" t="n"/>
      <c r="E28" s="5" t="n"/>
      <c r="F28" s="6">
        <f>IF(COUNTA(A28)=0,"",IF(ISNA(MATCH(LOWER(TRIM(A28)),{"revise the rule","move a threshold","narrow","cap","retire","promote a deferred candidate","commission an investigation","continue unchanged","unresolved - reconvene","provisional - role missing"},0)),"NOT ALLOWED - that is not one of the permitted decisions",IF(COUNTA($B$31)=0,"INCOMPLETE - say whether all four roles were in the room (y/n)",IF(AND(LOWER(TRIM($B$31))&lt;&gt;"y",LOWER(TRIM(A28))&lt;&gt;"provisional - role missing"),"NOT ALLOWED - a role was missing, so only a provisional record: what you could not decide, and when you will",IF(AND(LOWER(TRIM($B$31))="y",LOWER(TRIM(A28))="provisional - role missing"),"NOT ALLOWED - all four roles were present, so decide",IF(COUNTA(B28)*COUNTA(C28)=0,"INCOMPLETE - needs evidence and an owner",IF(OR(NOT(ISNUMBER(D28)),NOT(ISNUMBER(E28))),"INCOMPLETE - the decision date and the next review must both be real dates",IF(E28&lt;=D28,"INCOMPLETE - the next review must come after the decision",IF(AND(LOWER(TRIM(A28))="unresolved - reconvene",E28-D28&gt;31),"INCOMPLETE - an unresolved deadlock reconvenes inside a month",IF(AND(LOWER(TRIM(A28))="continue unchanged",OR(COUNTIF('2 Score it'!$F$9:$F$12,"clear")&lt;4,MIN('2 Score it'!$B$9:$C$12)&lt;3)),"NOT ALLOWED - continue unchanged needs all four gates clear AND every score at 3. A low threshold does not make a low score acceptable.","recorded"))))))))))</f>
        <v/>
      </c>
    </row>
    <row r="29">
      <c r="A29" s="5" t="n"/>
      <c r="B29" s="5" t="n"/>
      <c r="C29" s="5" t="n"/>
      <c r="D29" s="5" t="n"/>
      <c r="E29" s="5" t="n"/>
      <c r="F29" s="6">
        <f>IF(COUNTA(A29)=0,"",IF(ISNA(MATCH(LOWER(TRIM(A29)),{"revise the rule","move a threshold","narrow","cap","retire","promote a deferred candidate","commission an investigation","continue unchanged","unresolved - reconvene","provisional - role missing"},0)),"NOT ALLOWED - that is not one of the permitted decisions",IF(COUNTA($B$31)=0,"INCOMPLETE - say whether all four roles were in the room (y/n)",IF(AND(LOWER(TRIM($B$31))&lt;&gt;"y",LOWER(TRIM(A29))&lt;&gt;"provisional - role missing"),"NOT ALLOWED - a role was missing, so only a provisional record: what you could not decide, and when you will",IF(AND(LOWER(TRIM($B$31))="y",LOWER(TRIM(A29))="provisional - role missing"),"NOT ALLOWED - all four roles were present, so decide",IF(COUNTA(B29)*COUNTA(C29)=0,"INCOMPLETE - needs evidence and an owner",IF(OR(NOT(ISNUMBER(D29)),NOT(ISNUMBER(E29))),"INCOMPLETE - the decision date and the next review must both be real dates",IF(E29&lt;=D29,"INCOMPLETE - the next review must come after the decision",IF(AND(LOWER(TRIM(A29))="unresolved - reconvene",E29-D29&gt;31),"INCOMPLETE - an unresolved deadlock reconvenes inside a month",IF(AND(LOWER(TRIM(A29))="continue unchanged",OR(COUNTIF('2 Score it'!$F$9:$F$12,"clear")&lt;4,MIN('2 Score it'!$B$9:$C$12)&lt;3)),"NOT ALLOWED - continue unchanged needs all four gates clear AND every score at 3. A low threshold does not make a low score acceptable.","recorded"))))))))))</f>
        <v/>
      </c>
    </row>
    <row r="30">
      <c r="A30" s="5" t="n"/>
      <c r="B30" s="5" t="n"/>
      <c r="C30" s="5" t="n"/>
      <c r="D30" s="5" t="n"/>
      <c r="E30" s="5" t="n"/>
      <c r="F30" s="6">
        <f>IF(COUNTA(A30)=0,"",IF(ISNA(MATCH(LOWER(TRIM(A30)),{"revise the rule","move a threshold","narrow","cap","retire","promote a deferred candidate","commission an investigation","continue unchanged","unresolved - reconvene","provisional - role missing"},0)),"NOT ALLOWED - that is not one of the permitted decisions",IF(COUNTA($B$31)=0,"INCOMPLETE - say whether all four roles were in the room (y/n)",IF(AND(LOWER(TRIM($B$31))&lt;&gt;"y",LOWER(TRIM(A30))&lt;&gt;"provisional - role missing"),"NOT ALLOWED - a role was missing, so only a provisional record: what you could not decide, and when you will",IF(AND(LOWER(TRIM($B$31))="y",LOWER(TRIM(A30))="provisional - role missing"),"NOT ALLOWED - all four roles were present, so decide",IF(COUNTA(B30)*COUNTA(C30)=0,"INCOMPLETE - needs evidence and an owner",IF(OR(NOT(ISNUMBER(D30)),NOT(ISNUMBER(E30))),"INCOMPLETE - the decision date and the next review must both be real dates",IF(E30&lt;=D30,"INCOMPLETE - the next review must come after the decision",IF(AND(LOWER(TRIM(A30))="unresolved - reconvene",E30-D30&gt;31),"INCOMPLETE - an unresolved deadlock reconvenes inside a month",IF(AND(LOWER(TRIM(A30))="continue unchanged",OR(COUNTIF('2 Score it'!$F$9:$F$12,"clear")&lt;4,MIN('2 Score it'!$B$9:$C$12)&lt;3)),"NOT ALLOWED - continue unchanged needs all four gates clear AND every score at 3. A low threshold does not make a low score acceptable.","recorded"))))))))))</f>
        <v/>
      </c>
    </row>
    <row r="31">
      <c r="A31" s="4" t="inlineStr">
        <is>
          <t>All four roles in the room? (y/n)</t>
        </is>
      </c>
      <c r="B31" s="5" t="n"/>
    </row>
    <row r="32">
      <c r="A32" s="4" t="inlineStr">
        <is>
          <t>MEETING CLOSED PROPERLY?</t>
        </is>
      </c>
      <c r="B32" s="6">
        <f>IF(COUNTIF(F28:F30,"recorded")=0,"NOT CLOSED - this meeting may not end without a complete recorded decision",IF(COUNTIF(F28:F30,"recorded")&lt;COUNTA(A28:A30),"NOT CLOSED - a decision row is incomplete, invalid or not allowed","closed - every decision recorded, evidenced, owned and dated"))</f>
        <v/>
      </c>
    </row>
    <row r="34">
      <c r="A34" s="2" t="inlineStr">
        <is>
          <t>"Continue unchanged" IS a decision and a legitimate one — but only where your</t>
        </is>
      </c>
    </row>
    <row r="35">
      <c r="A35" s="2" t="inlineStr">
        <is>
          <t>disposition table allows it, which is when all four gates scored 3. Record it like any</t>
        </is>
      </c>
    </row>
    <row r="36">
      <c r="A36" s="2" t="inlineStr">
        <is>
          <t>other. A deadlock nothing governs is 'unresolved - reconvene' (change nothing, back within a</t>
        </is>
      </c>
    </row>
    <row r="37">
      <c r="A37" s="2" t="inlineStr">
        <is>
          <t>month); a missing role is 'provisional - role missing'. Neither is 'continue unchanged'.</t>
        </is>
      </c>
    </row>
    <row r="38">
      <c r="A38" s="2" t="inlineStr">
        <is>
          <t>SECOND EDGE RULE — you may start another only when the first has cleared TWO</t>
        </is>
      </c>
    </row>
    <row r="39">
      <c r="A39" s="2" t="inlineStr">
        <is>
          <t>consecutive durability re-scores AND survived the named owner's absence TWICE.</t>
        </is>
      </c>
    </row>
    <row r="40">
      <c r="A40" s="2" t="inlineStr">
        <is>
          <t>One of anything is luck, and luck is the thing you are trying to stop relying on.</t>
        </is>
      </c>
    </row>
    <row r="42">
      <c r="A42" s="2" t="inlineStr">
        <is>
          <t>⚠️ MULTI-EDGE RULE: firm-level roles (checker, exception authority) stay SINGLE across</t>
        </is>
      </c>
    </row>
    <row r="43">
      <c r="A43" s="2" t="inlineStr">
        <is>
          <t>every edge. Edge-level roles (candidate owner, recorder) replicate, and must be</t>
        </is>
      </c>
    </row>
    <row r="44">
      <c r="A44" s="2" t="inlineStr">
        <is>
          <t>different people. And cap total manual fallback hours across ALL live edges: if adding</t>
        </is>
      </c>
    </row>
    <row r="45">
      <c r="A45" s="2" t="inlineStr">
        <is>
          <t>one would push you past the cap, make the first edge's fallback cheaper, or wait.</t>
        </is>
      </c>
    </row>
  </sheetData>
  <dataValidations count="3">
    <dataValidation sqref="D28:E30" showDropDown="0" showInputMessage="0" showErrorMessage="1" allowBlank="1" errorTitle="Enter a real date" error="Type a date. 'Soon' and 'later' are not dates, and the gate checks for a real one." type="date" operator="greaterThan">
      <formula1>DATE(2020,1,1)</formula1>
    </dataValidation>
    <dataValidation sqref="A28:A30" showDropDown="0" showInputMessage="0" showErrorMessage="1" allowBlank="1" errorTitle="Choose from the list" error="Pick one of: revise the rule,move a threshold,narrow,cap,retire,promote a deferred candidate,commission an investigation,continue unchanged,unresolved - reconvene,provisional - role missing" type="list">
      <formula1>"revise the rule,move a threshold,narrow,cap,retire,promote a deferred candidate,commission an investigation,continue unchanged,unresolved - reconvene,provisional - role missing"</formula1>
    </dataValidation>
    <dataValidation sqref="B31" showDropDown="0" showInputMessage="0" showErrorMessage="1" allowBlank="1" errorTitle="Choose from the list" error="Pick one of: y,n" type="list">
      <formula1>"y,n"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2026-10-14T08:57:30Z</dcterms:created>
  <dcterms:modified xmlns:dcterms="http://purl.org/dc/terms/" xmlns:xsi="http://www.w3.org/2001/XMLSchema-instance" xsi:type="dcterms:W3CDTF">2026-10-14T08:57:30Z</dcterms:modified>
</cp:coreProperties>
</file>